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Web Site\"/>
    </mc:Choice>
  </mc:AlternateContent>
  <bookViews>
    <workbookView xWindow="0" yWindow="0" windowWidth="16170" windowHeight="8190" firstSheet="3" activeTab="3"/>
  </bookViews>
  <sheets>
    <sheet name="Tips &amp; Reminders" sheetId="13" r:id="rId1"/>
    <sheet name="Glossary" sheetId="3" r:id="rId2"/>
    <sheet name="Workspace" sheetId="14" r:id="rId3"/>
    <sheet name="Overview" sheetId="2" r:id="rId4"/>
    <sheet name="Risk Log Detail" sheetId="7" r:id="rId5"/>
  </sheets>
  <definedNames>
    <definedName name="_Key1" hidden="1">#REF!</definedName>
    <definedName name="_Order1" hidden="1">0</definedName>
    <definedName name="_Sort" hidden="1">#REF!</definedName>
    <definedName name="ChgCntrl">#REF!</definedName>
    <definedName name="ObjCategory">#REF!</definedName>
    <definedName name="ObjStatus">#REF!</definedName>
    <definedName name="ObjStrat">#REF!</definedName>
    <definedName name="_xlnm.Print_Area" localSheetId="1">Glossary!$A$1:$B$19</definedName>
    <definedName name="_xlnm.Print_Area" localSheetId="4">'Risk Log Detail'!$A$1:$T$161</definedName>
    <definedName name="_xlnm.Print_Titles" localSheetId="4">'Risk Log Detail'!$22:$23</definedName>
    <definedName name="Weights">#REF!</definedName>
  </definedNames>
  <calcPr calcId="152511"/>
</workbook>
</file>

<file path=xl/calcChain.xml><?xml version="1.0" encoding="utf-8"?>
<calcChain xmlns="http://schemas.openxmlformats.org/spreadsheetml/2006/main">
  <c r="Q34" i="7" l="1"/>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Q72" i="7"/>
  <c r="Q73" i="7"/>
  <c r="Q74" i="7"/>
  <c r="Q75" i="7"/>
  <c r="Q76" i="7"/>
  <c r="Q77" i="7"/>
  <c r="Q78" i="7"/>
  <c r="Q79" i="7"/>
  <c r="Q80" i="7"/>
  <c r="Q81" i="7"/>
  <c r="Q82" i="7"/>
  <c r="Q83" i="7"/>
  <c r="Q84" i="7"/>
  <c r="Q85" i="7"/>
  <c r="Q86" i="7"/>
  <c r="Q87" i="7"/>
  <c r="Q88" i="7"/>
  <c r="Q89" i="7"/>
  <c r="Q90" i="7"/>
  <c r="Q91" i="7"/>
  <c r="Q92" i="7"/>
  <c r="Q93" i="7"/>
  <c r="Q94" i="7"/>
  <c r="Q95" i="7"/>
  <c r="Q96" i="7"/>
  <c r="Q97" i="7"/>
  <c r="Q98" i="7"/>
  <c r="Q99" i="7"/>
  <c r="Q100" i="7"/>
  <c r="Q101" i="7"/>
  <c r="Q102" i="7"/>
  <c r="Q103" i="7"/>
  <c r="Q104" i="7"/>
  <c r="Q105" i="7"/>
  <c r="Q106" i="7"/>
  <c r="Q107" i="7"/>
  <c r="Q108" i="7"/>
  <c r="Q109" i="7"/>
  <c r="Q110" i="7"/>
  <c r="Q111" i="7"/>
  <c r="Q112" i="7"/>
  <c r="Q113" i="7"/>
  <c r="Q114" i="7"/>
  <c r="Q115" i="7"/>
  <c r="Q116" i="7"/>
  <c r="Q117" i="7"/>
  <c r="Q118" i="7"/>
  <c r="Q119" i="7"/>
  <c r="Q120" i="7"/>
  <c r="Q121" i="7"/>
  <c r="Q122" i="7"/>
  <c r="Q123" i="7"/>
  <c r="Q124" i="7"/>
  <c r="Q125" i="7"/>
  <c r="Q126" i="7"/>
  <c r="Q127" i="7"/>
  <c r="Q128" i="7"/>
  <c r="Q129" i="7"/>
  <c r="Q130" i="7"/>
  <c r="Q131" i="7"/>
  <c r="Q132" i="7"/>
  <c r="Q133" i="7"/>
  <c r="Q134" i="7"/>
  <c r="Q135" i="7"/>
  <c r="Q136" i="7"/>
  <c r="Q137" i="7"/>
  <c r="Q138" i="7"/>
  <c r="Q139" i="7"/>
  <c r="Q140" i="7"/>
  <c r="Q141" i="7"/>
  <c r="Q142" i="7"/>
  <c r="Q143" i="7"/>
  <c r="Q144" i="7"/>
  <c r="Q145" i="7"/>
  <c r="Q146" i="7"/>
  <c r="Q147" i="7"/>
  <c r="Q148" i="7"/>
  <c r="Q149" i="7"/>
  <c r="Q150" i="7"/>
  <c r="S24" i="7" l="1"/>
  <c r="S151" i="7" s="1"/>
  <c r="S152" i="7" s="1"/>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27" i="7"/>
  <c r="G24" i="7"/>
  <c r="G25" i="7"/>
  <c r="G26"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27" i="7"/>
  <c r="H24" i="7"/>
  <c r="H25" i="7"/>
  <c r="H26"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27" i="7"/>
  <c r="I24" i="7"/>
  <c r="I25" i="7"/>
  <c r="I26"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144" i="7"/>
  <c r="J145" i="7"/>
  <c r="J146" i="7"/>
  <c r="J147" i="7"/>
  <c r="J148" i="7"/>
  <c r="J149" i="7"/>
  <c r="J150" i="7"/>
  <c r="J27" i="7"/>
  <c r="J24" i="7"/>
  <c r="J25" i="7"/>
  <c r="J26"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135" i="7"/>
  <c r="K136" i="7"/>
  <c r="K137" i="7"/>
  <c r="K138" i="7"/>
  <c r="K139" i="7"/>
  <c r="K140" i="7"/>
  <c r="K141" i="7"/>
  <c r="K142" i="7"/>
  <c r="K143" i="7"/>
  <c r="K144" i="7"/>
  <c r="K145" i="7"/>
  <c r="K146" i="7"/>
  <c r="K147" i="7"/>
  <c r="K148" i="7"/>
  <c r="K149" i="7"/>
  <c r="K150" i="7"/>
  <c r="K27" i="7"/>
  <c r="K24" i="7"/>
  <c r="K25" i="7"/>
  <c r="K26"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L121" i="7"/>
  <c r="L122" i="7"/>
  <c r="L123" i="7"/>
  <c r="L124" i="7"/>
  <c r="L125" i="7"/>
  <c r="L126" i="7"/>
  <c r="L127" i="7"/>
  <c r="L128" i="7"/>
  <c r="L129" i="7"/>
  <c r="L130" i="7"/>
  <c r="L131" i="7"/>
  <c r="L132" i="7"/>
  <c r="L133" i="7"/>
  <c r="L134" i="7"/>
  <c r="L135" i="7"/>
  <c r="L136" i="7"/>
  <c r="L137" i="7"/>
  <c r="L138" i="7"/>
  <c r="L139" i="7"/>
  <c r="L140" i="7"/>
  <c r="L141" i="7"/>
  <c r="L142" i="7"/>
  <c r="L143" i="7"/>
  <c r="L144" i="7"/>
  <c r="L145" i="7"/>
  <c r="L146" i="7"/>
  <c r="L147" i="7"/>
  <c r="L148" i="7"/>
  <c r="L149" i="7"/>
  <c r="L150" i="7"/>
  <c r="L27" i="7"/>
  <c r="L24" i="7"/>
  <c r="L25" i="7"/>
  <c r="L26"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6" i="7"/>
  <c r="M117" i="7"/>
  <c r="M118" i="7"/>
  <c r="M119" i="7"/>
  <c r="M120" i="7"/>
  <c r="M121" i="7"/>
  <c r="M122" i="7"/>
  <c r="M123" i="7"/>
  <c r="M124" i="7"/>
  <c r="M125" i="7"/>
  <c r="M126" i="7"/>
  <c r="M127" i="7"/>
  <c r="M128" i="7"/>
  <c r="M129" i="7"/>
  <c r="M130" i="7"/>
  <c r="M131" i="7"/>
  <c r="M132" i="7"/>
  <c r="M133" i="7"/>
  <c r="M134" i="7"/>
  <c r="M135" i="7"/>
  <c r="M136" i="7"/>
  <c r="M137" i="7"/>
  <c r="M138" i="7"/>
  <c r="M139" i="7"/>
  <c r="M140" i="7"/>
  <c r="M141" i="7"/>
  <c r="M142" i="7"/>
  <c r="M143" i="7"/>
  <c r="M144" i="7"/>
  <c r="M145" i="7"/>
  <c r="M146" i="7"/>
  <c r="M147" i="7"/>
  <c r="M148" i="7"/>
  <c r="M149" i="7"/>
  <c r="M150" i="7"/>
  <c r="M27" i="7"/>
  <c r="M24" i="7"/>
  <c r="M25" i="7"/>
  <c r="M26"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112" i="7"/>
  <c r="N113" i="7"/>
  <c r="N114" i="7"/>
  <c r="N115" i="7"/>
  <c r="N116" i="7"/>
  <c r="N117" i="7"/>
  <c r="N118" i="7"/>
  <c r="N119" i="7"/>
  <c r="N120" i="7"/>
  <c r="N121" i="7"/>
  <c r="N122" i="7"/>
  <c r="N123" i="7"/>
  <c r="N124" i="7"/>
  <c r="N125" i="7"/>
  <c r="N126" i="7"/>
  <c r="N127" i="7"/>
  <c r="N128" i="7"/>
  <c r="N129" i="7"/>
  <c r="N130" i="7"/>
  <c r="N131" i="7"/>
  <c r="N132" i="7"/>
  <c r="N133" i="7"/>
  <c r="N134" i="7"/>
  <c r="N135" i="7"/>
  <c r="N136" i="7"/>
  <c r="N137" i="7"/>
  <c r="N138" i="7"/>
  <c r="N139" i="7"/>
  <c r="N140" i="7"/>
  <c r="N141" i="7"/>
  <c r="N142" i="7"/>
  <c r="N143" i="7"/>
  <c r="N144" i="7"/>
  <c r="N145" i="7"/>
  <c r="N146" i="7"/>
  <c r="N147" i="7"/>
  <c r="N148" i="7"/>
  <c r="N149" i="7"/>
  <c r="N150" i="7"/>
  <c r="N27" i="7"/>
  <c r="N24" i="7"/>
  <c r="N25" i="7"/>
  <c r="N26"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O141" i="7"/>
  <c r="O142" i="7"/>
  <c r="O143" i="7"/>
  <c r="O144" i="7"/>
  <c r="O145" i="7"/>
  <c r="O146" i="7"/>
  <c r="O147" i="7"/>
  <c r="O148" i="7"/>
  <c r="O149" i="7"/>
  <c r="O150" i="7"/>
  <c r="O27" i="7"/>
  <c r="O24" i="7"/>
  <c r="O25" i="7"/>
  <c r="O26" i="7"/>
  <c r="E151" i="7"/>
  <c r="H159" i="7" s="1"/>
  <c r="G159" i="7"/>
  <c r="R151" i="7"/>
  <c r="F151" i="7"/>
  <c r="C151" i="7"/>
  <c r="C152" i="7"/>
  <c r="C153" i="7"/>
  <c r="D151" i="7"/>
  <c r="D152" i="7"/>
  <c r="D153" i="7"/>
  <c r="Q24" i="7"/>
  <c r="Q25" i="7"/>
  <c r="Q26" i="7"/>
  <c r="Q33" i="7"/>
  <c r="Q32" i="7"/>
  <c r="Q31" i="7"/>
  <c r="Q30" i="7"/>
  <c r="Q29" i="7"/>
  <c r="Q28" i="7"/>
  <c r="Q27" i="7"/>
  <c r="A3" i="13"/>
  <c r="A4" i="13" s="1"/>
  <c r="A5" i="13" s="1"/>
  <c r="A6" i="13" s="1"/>
  <c r="A7" i="13" s="1"/>
  <c r="A8" i="13" s="1"/>
  <c r="A9" i="13" s="1"/>
  <c r="A10" i="13" s="1"/>
  <c r="A11" i="13" s="1"/>
  <c r="A12" i="13" s="1"/>
  <c r="A13" i="13" s="1"/>
  <c r="A14" i="13" s="1"/>
  <c r="A15" i="13" s="1"/>
  <c r="P27" i="7" l="1"/>
  <c r="P25" i="7"/>
  <c r="P145" i="7"/>
  <c r="P137" i="7"/>
  <c r="P129" i="7"/>
  <c r="P121" i="7"/>
  <c r="P113" i="7"/>
  <c r="P105" i="7"/>
  <c r="P97" i="7"/>
  <c r="P89" i="7"/>
  <c r="P81" i="7"/>
  <c r="P73" i="7"/>
  <c r="P65" i="7"/>
  <c r="P57" i="7"/>
  <c r="P49" i="7"/>
  <c r="P41" i="7"/>
  <c r="P33" i="7"/>
  <c r="R152" i="7"/>
  <c r="G161" i="7" s="1"/>
  <c r="P147" i="7"/>
  <c r="P143" i="7"/>
  <c r="P139" i="7"/>
  <c r="P135" i="7"/>
  <c r="P131" i="7"/>
  <c r="P127" i="7"/>
  <c r="P123" i="7"/>
  <c r="P119" i="7"/>
  <c r="P115" i="7"/>
  <c r="P111" i="7"/>
  <c r="P107" i="7"/>
  <c r="P103" i="7"/>
  <c r="P99" i="7"/>
  <c r="P95" i="7"/>
  <c r="P91" i="7"/>
  <c r="P87" i="7"/>
  <c r="P83" i="7"/>
  <c r="P79" i="7"/>
  <c r="P75" i="7"/>
  <c r="P71" i="7"/>
  <c r="P67" i="7"/>
  <c r="P63" i="7"/>
  <c r="P59" i="7"/>
  <c r="P55" i="7"/>
  <c r="P51" i="7"/>
  <c r="P47" i="7"/>
  <c r="P43" i="7"/>
  <c r="P39" i="7"/>
  <c r="P35" i="7"/>
  <c r="P31" i="7"/>
  <c r="D154" i="7"/>
  <c r="M151" i="7"/>
  <c r="I151" i="7"/>
  <c r="P149" i="7"/>
  <c r="P141" i="7"/>
  <c r="P133" i="7"/>
  <c r="P125" i="7"/>
  <c r="P117" i="7"/>
  <c r="P109" i="7"/>
  <c r="P101" i="7"/>
  <c r="P93" i="7"/>
  <c r="P85" i="7"/>
  <c r="P77" i="7"/>
  <c r="P69" i="7"/>
  <c r="P61" i="7"/>
  <c r="P53" i="7"/>
  <c r="P45" i="7"/>
  <c r="P37" i="7"/>
  <c r="P29" i="7"/>
  <c r="T24" i="7"/>
  <c r="T151" i="7" s="1"/>
  <c r="T152" i="7" s="1"/>
  <c r="C154" i="7"/>
  <c r="G158" i="7" s="1"/>
  <c r="H158" i="7" s="1"/>
  <c r="N151" i="7"/>
  <c r="J151" i="7"/>
  <c r="Q151" i="7"/>
  <c r="Q152" i="7" s="1"/>
  <c r="G160" i="7" s="1"/>
  <c r="H160" i="7" s="1"/>
  <c r="H151" i="7"/>
  <c r="P24" i="7"/>
  <c r="L151" i="7"/>
  <c r="O151" i="7"/>
  <c r="K151" i="7"/>
  <c r="G151" i="7"/>
  <c r="P148" i="7"/>
  <c r="P144" i="7"/>
  <c r="P140" i="7"/>
  <c r="P136" i="7"/>
  <c r="P132" i="7"/>
  <c r="P128" i="7"/>
  <c r="P124" i="7"/>
  <c r="P120" i="7"/>
  <c r="P116" i="7"/>
  <c r="P112" i="7"/>
  <c r="P108" i="7"/>
  <c r="P104" i="7"/>
  <c r="P100" i="7"/>
  <c r="P96" i="7"/>
  <c r="P92" i="7"/>
  <c r="P88" i="7"/>
  <c r="P84" i="7"/>
  <c r="P80" i="7"/>
  <c r="P76" i="7"/>
  <c r="P72" i="7"/>
  <c r="P68" i="7"/>
  <c r="P64" i="7"/>
  <c r="P60" i="7"/>
  <c r="P56" i="7"/>
  <c r="P52" i="7"/>
  <c r="P48" i="7"/>
  <c r="P44" i="7"/>
  <c r="P40" i="7"/>
  <c r="P36" i="7"/>
  <c r="P32" i="7"/>
  <c r="P28" i="7"/>
  <c r="P26" i="7"/>
  <c r="P150" i="7"/>
  <c r="P146" i="7"/>
  <c r="P142" i="7"/>
  <c r="P138" i="7"/>
  <c r="P134" i="7"/>
  <c r="P130" i="7"/>
  <c r="P126" i="7"/>
  <c r="P122" i="7"/>
  <c r="P118" i="7"/>
  <c r="P114" i="7"/>
  <c r="P110" i="7"/>
  <c r="P106" i="7"/>
  <c r="P102" i="7"/>
  <c r="P98" i="7"/>
  <c r="P94" i="7"/>
  <c r="P90" i="7"/>
  <c r="P86" i="7"/>
  <c r="P82" i="7"/>
  <c r="P78" i="7"/>
  <c r="P74" i="7"/>
  <c r="P70" i="7"/>
  <c r="P66" i="7"/>
  <c r="P62" i="7"/>
  <c r="P58" i="7"/>
  <c r="P54" i="7"/>
  <c r="P50" i="7"/>
  <c r="P46" i="7"/>
  <c r="P42" i="7"/>
  <c r="P38" i="7"/>
  <c r="P34" i="7"/>
  <c r="P30" i="7"/>
  <c r="G157" i="7" l="1"/>
  <c r="H157" i="7" s="1"/>
  <c r="C156" i="7"/>
  <c r="C157" i="7"/>
  <c r="G156" i="7"/>
  <c r="H156" i="7" s="1"/>
  <c r="P151" i="7"/>
  <c r="G155" i="7" s="1"/>
  <c r="H155" i="7" l="1"/>
  <c r="C17" i="7"/>
  <c r="F7" i="7" l="1"/>
  <c r="F11" i="7"/>
  <c r="C16" i="7" l="1"/>
  <c r="C18" i="7" s="1"/>
</calcChain>
</file>

<file path=xl/sharedStrings.xml><?xml version="1.0" encoding="utf-8"?>
<sst xmlns="http://schemas.openxmlformats.org/spreadsheetml/2006/main" count="180" uniqueCount="167">
  <si>
    <t>Please check this box if using an approved risk management plan:</t>
  </si>
  <si>
    <t>Critical Path</t>
  </si>
  <si>
    <t>The series of activities that determines the duration of a project.</t>
  </si>
  <si>
    <t>- Quality (measured by number of formal iterations required to obtain approval/sign-off for a deliverable)
- Scope: Contract Compliance
- Business Case Alignment</t>
  </si>
  <si>
    <t>Project Name:</t>
  </si>
  <si>
    <t>Green</t>
  </si>
  <si>
    <t>Yellow</t>
  </si>
  <si>
    <t>Red</t>
  </si>
  <si>
    <t>N/A</t>
  </si>
  <si>
    <t>Area is currently on-track, minor improvements possible.</t>
  </si>
  <si>
    <t>Area contains one or more areas of concern.</t>
  </si>
  <si>
    <t>Trend Indicators:</t>
  </si>
  <si>
    <t>+</t>
  </si>
  <si>
    <t>-</t>
  </si>
  <si>
    <t>N/C</t>
  </si>
  <si>
    <t>SCHEDULE</t>
  </si>
  <si>
    <t>BUDGET</t>
  </si>
  <si>
    <t>BUSINESS OBJECTIVES</t>
  </si>
  <si>
    <t>ISSUES</t>
  </si>
  <si>
    <t>Project Health Indicators:</t>
  </si>
  <si>
    <t>Definition:</t>
  </si>
  <si>
    <t>Review Areas:</t>
  </si>
  <si>
    <t>Overrides:</t>
  </si>
  <si>
    <t>Task</t>
  </si>
  <si>
    <t>Workplan</t>
  </si>
  <si>
    <t>Milestone</t>
  </si>
  <si>
    <t>Issue</t>
  </si>
  <si>
    <t>Risk</t>
  </si>
  <si>
    <t>Link</t>
  </si>
  <si>
    <t xml:space="preserve">An event or circumstance that has not yet occurred that requires the development of mitigation strategies to prevent or minimize its impact to the project.  Associated with each risk is an assignment of probability of occurrence, expected timeframe, degree of impact, and specific actionable steps to mitigate the risk. </t>
  </si>
  <si>
    <t>Significant events occurring at regular intervals along the project timeline;  Distinctly marked as milestones in MS Project; examples include:  Mid and End of Phase, Deliverable signoffs, Completion of major tasks, Quality Assurance checkpoints, etc.</t>
  </si>
  <si>
    <t>Risk Number</t>
  </si>
  <si>
    <t>Risk Description</t>
  </si>
  <si>
    <t>Probability of Occurence</t>
  </si>
  <si>
    <t>Impact to Project</t>
  </si>
  <si>
    <t>Mitigation Strategy/Action Plan</t>
  </si>
  <si>
    <t>Sequential Assigned Number</t>
  </si>
  <si>
    <t>Brief description of Risk</t>
  </si>
  <si>
    <t>Brief overview of mitigation steps</t>
  </si>
  <si>
    <t>High</t>
  </si>
  <si>
    <t>Medium</t>
  </si>
  <si>
    <t>Low</t>
  </si>
  <si>
    <t>H/H</t>
  </si>
  <si>
    <t>H/M</t>
  </si>
  <si>
    <t>H/L</t>
  </si>
  <si>
    <t>M/H</t>
  </si>
  <si>
    <t>M/M</t>
  </si>
  <si>
    <t>M/L</t>
  </si>
  <si>
    <t>L/H</t>
  </si>
  <si>
    <t>L/M</t>
  </si>
  <si>
    <t>L/L</t>
  </si>
  <si>
    <t>Category 1</t>
  </si>
  <si>
    <t>Category 2</t>
  </si>
  <si>
    <t>Category 3</t>
  </si>
  <si>
    <t>Mismatched Prob/Impacts:</t>
  </si>
  <si>
    <t>Integrity Checks:</t>
  </si>
  <si>
    <t>Mismatched Mitigations:</t>
  </si>
  <si>
    <t>Status Test:</t>
  </si>
  <si>
    <t>Enter:  High, Medium or Low</t>
  </si>
  <si>
    <t>Reporting Period</t>
  </si>
  <si>
    <t>Project Health Indicator</t>
  </si>
  <si>
    <t>Project Status Indicator</t>
  </si>
  <si>
    <t>Trend Indicator</t>
  </si>
  <si>
    <t>Improving - based on this reporting period versus the previous two periods. Scores have shown an improvement trend of at least 10%.</t>
  </si>
  <si>
    <t>Declining - based on this reporting period versus the previous two periods. Scores have shown a declining trend of at least 10%.</t>
  </si>
  <si>
    <t>No Change - based on this reporting period versus the previous two periods. Scores have not demonstrated a trend of at least 10%.</t>
  </si>
  <si>
    <t>Not applicable at this time (typically used if no data for prior period)</t>
  </si>
  <si>
    <t>ORGANIZATIONAL READINESS</t>
  </si>
  <si>
    <t>RISK</t>
  </si>
  <si>
    <r>
      <t xml:space="preserve">-  </t>
    </r>
    <r>
      <rPr>
        <b/>
        <sz val="10"/>
        <rFont val="Arial"/>
        <family val="2"/>
      </rPr>
      <t>Average</t>
    </r>
    <r>
      <rPr>
        <sz val="10"/>
        <rFont val="Arial"/>
        <family val="2"/>
      </rPr>
      <t xml:space="preserve"> number of review iterations by sign-off party before deliverable is approved (by project phase):
</t>
    </r>
    <r>
      <rPr>
        <b/>
        <sz val="10"/>
        <color indexed="11"/>
        <rFont val="Arial"/>
        <family val="2"/>
      </rPr>
      <t>Green:</t>
    </r>
    <r>
      <rPr>
        <sz val="10"/>
        <rFont val="Arial"/>
        <family val="2"/>
      </rPr>
      <t xml:space="preserve">  Less than or equal to 2 iterations
</t>
    </r>
    <r>
      <rPr>
        <b/>
        <sz val="10"/>
        <color indexed="13"/>
        <rFont val="Arial"/>
        <family val="2"/>
      </rPr>
      <t>Yellow:</t>
    </r>
    <r>
      <rPr>
        <sz val="10"/>
        <rFont val="Arial"/>
        <family val="2"/>
      </rPr>
      <t xml:space="preserve">  Between 2 and 3 iterations
</t>
    </r>
    <r>
      <rPr>
        <b/>
        <sz val="10"/>
        <color indexed="10"/>
        <rFont val="Arial"/>
        <family val="2"/>
      </rPr>
      <t>Red:</t>
    </r>
    <r>
      <rPr>
        <sz val="10"/>
        <rFont val="Arial"/>
        <family val="2"/>
      </rPr>
      <t xml:space="preserve">  Greater than 3 iterations</t>
    </r>
  </si>
  <si>
    <t>-  Measures readiness of impacted organization(s) to accept and utilize new process/technology in the manner intended, including user acceptance.</t>
  </si>
  <si>
    <r>
      <t xml:space="preserve">- Utilize checklist by project phase to develop score which will produce the following rating:
</t>
    </r>
    <r>
      <rPr>
        <b/>
        <sz val="10"/>
        <color indexed="11"/>
        <rFont val="Arial"/>
        <family val="2"/>
      </rPr>
      <t>Green:</t>
    </r>
    <r>
      <rPr>
        <sz val="10"/>
        <rFont val="Arial"/>
        <family val="2"/>
      </rPr>
      <t xml:space="preserve">  = "Ready"
</t>
    </r>
    <r>
      <rPr>
        <b/>
        <sz val="10"/>
        <color indexed="13"/>
        <rFont val="Arial"/>
        <family val="2"/>
      </rPr>
      <t>Yellow:</t>
    </r>
    <r>
      <rPr>
        <sz val="10"/>
        <rFont val="Arial"/>
        <family val="2"/>
      </rPr>
      <t xml:space="preserve"> = "Some Concerns"
</t>
    </r>
    <r>
      <rPr>
        <b/>
        <sz val="10"/>
        <color indexed="10"/>
        <rFont val="Arial"/>
        <family val="2"/>
      </rPr>
      <t>Red:</t>
    </r>
    <r>
      <rPr>
        <sz val="10"/>
        <rFont val="Arial"/>
        <family val="2"/>
      </rPr>
      <t xml:space="preserve">     = "Big Issues"</t>
    </r>
  </si>
  <si>
    <t>Significant issues that limit the effectiveness and/or success of the project</t>
  </si>
  <si>
    <t>Scored items:
- Issues and corrective actions are documented using an approved issue tracking system
- Due dates are valid and resources are assigned for all High and Medium issues
Other items to consider for possible rating override:
- Actuals vs. estimate for issue resolution
- Resolution descriptions are detailed and valid
- Quality and completeness of action plans
- % Open Issues/Overdue</t>
  </si>
  <si>
    <t>Scored items:
- Deliverable acceptance plan
- Business case alignment (intended to measure if project is still on target with original vision and business case and will achieve expected benefits)
Other items to consider for possible rating override:
- Grading deliverables for content, format, and quality
- Nature, frequency and implication of change requests
- Contract compliance and an updated/approved scope statement 
- Full and proper utilization of the change control process</t>
  </si>
  <si>
    <t>Risk Scoring</t>
  </si>
  <si>
    <t>Summary of Schedule Score:</t>
  </si>
  <si>
    <t>Subjective score summary:</t>
  </si>
  <si>
    <t>Objective score summary:</t>
  </si>
  <si>
    <t>Score</t>
  </si>
  <si>
    <t>Scored items: Please put an "X" below the response that best describes your answer. Please mark only ONE ANSWER per question.</t>
  </si>
  <si>
    <t>Escalation:</t>
  </si>
  <si>
    <t>Total Overall Score:</t>
  </si>
  <si>
    <t>Please only fill-in cells highlighted in ORANGE.</t>
  </si>
  <si>
    <t>Previous Reporting Period</t>
  </si>
  <si>
    <t>Current Reporting Period</t>
  </si>
  <si>
    <t>Iteration</t>
  </si>
  <si>
    <t>A dependency between two project activities, or between an activity and a milestone. Four possible types are: 1) Finish-to-Start, 2) Finish-to-Finish, 3) Start-to-Start, 4) Start-to-Finish</t>
  </si>
  <si>
    <t>Reporting period is a 30-day / monthly cycle.</t>
  </si>
  <si>
    <t>Project Phase</t>
  </si>
  <si>
    <t>A collection of related project activities, usually culminating in the completion of a major deliverable.</t>
  </si>
  <si>
    <t>Intended to represent the specific health of a key project area. The six areas are: Schedule, Budget, Business Objectives, Risk, Issues, and Organizational Readiness.</t>
  </si>
  <si>
    <t>A generic term for work. The lowest level of effort on a project.</t>
  </si>
  <si>
    <t>For the purposes of project status reporting, an iteration is defined as a formal review of a deliverable that requires approval/sign-off. An iteration would include each formal review that facilitated further refinement of the deliverable before acceptance. Iterations are tracked as part of the Business Objectives area.</t>
  </si>
  <si>
    <t>A trend indicator is the tracking of the current period status along with the previous two periods (60-days). A trend is considered present if movement of the status score in one direction was more than 10% over the full 90-days.</t>
  </si>
  <si>
    <t>Work Product/Package</t>
  </si>
  <si>
    <t>A deliverable at the lowest level of the work breakdown structure.</t>
  </si>
  <si>
    <t>Risk Mitigation</t>
  </si>
  <si>
    <t>Seeks to reduce the probability or impact of a risk to below an acceptable threshold.</t>
  </si>
  <si>
    <t>Risk Response Plan</t>
  </si>
  <si>
    <t>A document detailing all identified risks, including description, cause, probability of occurring, impact(s) on objectives, proposed responses, owners, and current status. The tools for each risk response include: Avoidance, Mitigation, Transference, and Acceptance.</t>
  </si>
  <si>
    <r>
      <t xml:space="preserve">Glossary of Terms </t>
    </r>
    <r>
      <rPr>
        <sz val="10"/>
        <rFont val="Arial"/>
        <family val="2"/>
      </rPr>
      <t>(for more definitions and clarification, please see PMBOK Guide, 2000 Edition):</t>
    </r>
  </si>
  <si>
    <t>Most recent reporting period (a 30-day/monthly cycle).</t>
  </si>
  <si>
    <t>The last reporting period before 'Current Reporting Period'.</t>
  </si>
  <si>
    <t>Score Criteria/ Measurements*:</t>
  </si>
  <si>
    <t>Subjective Review Criteria*:</t>
  </si>
  <si>
    <t xml:space="preserve">   * All calculations for the Project Status Indicators are based on cumulative project status to date.</t>
  </si>
  <si>
    <t>Project Status Indicators*:</t>
  </si>
  <si>
    <t>-  Measures progress against a valid baselined workplan</t>
  </si>
  <si>
    <t>-  Measures progress against external approved and planned budget allocations</t>
  </si>
  <si>
    <t>-  An event or circumstance that has already occurred and requires corrective actions to address and resolve.  Issues are tracked using an approved issue tracking system.</t>
  </si>
  <si>
    <t>-  A Risk is an event or circumstance that has not yet occurred that requires the development of response strategies/plans to prevent or minimize its impact to the project. Risks are documented using an approved risk management plan. A risk event that occurs is handled as an issue.</t>
  </si>
  <si>
    <r>
      <t xml:space="preserve">Tasks completed vs. planned:
</t>
    </r>
    <r>
      <rPr>
        <b/>
        <sz val="10"/>
        <color indexed="11"/>
        <rFont val="Arial"/>
        <family val="2"/>
      </rPr>
      <t>Green:</t>
    </r>
    <r>
      <rPr>
        <sz val="10"/>
        <rFont val="Arial"/>
        <family val="2"/>
      </rPr>
      <t xml:space="preserve">  Tasks completed and started as planned &gt;= 90%
</t>
    </r>
    <r>
      <rPr>
        <b/>
        <sz val="10"/>
        <color indexed="13"/>
        <rFont val="Arial"/>
        <family val="2"/>
      </rPr>
      <t>Yellow:</t>
    </r>
    <r>
      <rPr>
        <sz val="10"/>
        <rFont val="Arial"/>
        <family val="2"/>
      </rPr>
      <t xml:space="preserve"> Tasks completed and started &lt; one week as planned &gt;= 80%
</t>
    </r>
    <r>
      <rPr>
        <b/>
        <sz val="10"/>
        <color indexed="10"/>
        <rFont val="Arial"/>
        <family val="2"/>
      </rPr>
      <t>Red:</t>
    </r>
    <r>
      <rPr>
        <sz val="10"/>
        <rFont val="Arial"/>
        <family val="2"/>
      </rPr>
      <t xml:space="preserve">     Less than 80% of tasks are completed or started no later than one week as planned</t>
    </r>
  </si>
  <si>
    <r>
      <t xml:space="preserve">-  Budget/Cost (Planned vs. Actual)
</t>
    </r>
    <r>
      <rPr>
        <b/>
        <sz val="10"/>
        <color indexed="11"/>
        <rFont val="Arial"/>
        <family val="2"/>
      </rPr>
      <t>Green:</t>
    </r>
    <r>
      <rPr>
        <sz val="10"/>
        <rFont val="Arial"/>
        <family val="2"/>
      </rPr>
      <t xml:space="preserve">  &lt;= +/-10%
</t>
    </r>
    <r>
      <rPr>
        <b/>
        <sz val="10"/>
        <color indexed="13"/>
        <rFont val="Arial"/>
        <family val="2"/>
      </rPr>
      <t>Yellow:</t>
    </r>
    <r>
      <rPr>
        <sz val="10"/>
        <rFont val="Arial"/>
        <family val="2"/>
      </rPr>
      <t xml:space="preserve">  &gt; +/-10% and &lt;= +/-20%
</t>
    </r>
    <r>
      <rPr>
        <b/>
        <sz val="10"/>
        <color indexed="10"/>
        <rFont val="Arial"/>
        <family val="2"/>
      </rPr>
      <t>Red:</t>
    </r>
    <r>
      <rPr>
        <sz val="10"/>
        <rFont val="Arial"/>
        <family val="2"/>
      </rPr>
      <t xml:space="preserve">  &gt; +/-20%</t>
    </r>
  </si>
  <si>
    <t>Scored items:
- Estimate at completion
- Budget contingency 
Other items to consider for possible rating override:
- Items cost less than anticipated (positive variance), consider rebaselining
- Underestimated effort/costs (negative variance) 
- Delays in acceptance of deliverables (negative variance)
- Contract terms/payment schedule
- High impact change requests</t>
  </si>
  <si>
    <t>- Overall Project Health Indicator cannot be overridden and is based on project status scores. 
- Specific project status indicators may be overridden, but only downward (e.g., from 'Green' to "Yellow'). 
- Unbaselined or unapproved project status indicator areas are dropped one rating level (e.g., from 'Green' to 'Yellow')</t>
  </si>
  <si>
    <t>Scored items:
- Risk management plan, including risk identification, probability of occurrence (H,M,L), impact (H,M,L) and mitigation/response strategy
- Frequency of risk management plan review and updated risk identification/response plans
Other items to consider for possible rating override:
- Detail supplied in terms of actionable steps in the response strategies
- List of prioritized risks based on categories 
- The risk event's response plan was avoidance, transference, mitigation, or acceptance (Category 1 response plan cannot be 'acceptance')</t>
  </si>
  <si>
    <r>
      <t xml:space="preserve">Using Probability of Occurrence and Impact (P/I), the following categories of risks were defined: 
Category 1:  High/High, High/Med, Med/High
Category 2:  High/Low, Med/Med, Low/High
Category 3:  Low/Med, Med/Low, Low/Low
</t>
    </r>
    <r>
      <rPr>
        <b/>
        <sz val="10"/>
        <color indexed="11"/>
        <rFont val="Arial"/>
        <family val="2"/>
      </rPr>
      <t>Green:</t>
    </r>
    <r>
      <rPr>
        <sz val="10"/>
        <rFont val="Arial"/>
        <family val="2"/>
      </rPr>
      <t xml:space="preserve">  All Category 1, 2 and 3 have a response plan
</t>
    </r>
    <r>
      <rPr>
        <b/>
        <sz val="10"/>
        <color indexed="13"/>
        <rFont val="Arial"/>
        <family val="2"/>
      </rPr>
      <t>Yellow:</t>
    </r>
    <r>
      <rPr>
        <sz val="10"/>
        <rFont val="Arial"/>
        <family val="2"/>
      </rPr>
      <t xml:space="preserve"> All Category 1 have a response plan, but not all Category 2 or 3
</t>
    </r>
    <r>
      <rPr>
        <b/>
        <sz val="10"/>
        <color indexed="10"/>
        <rFont val="Arial"/>
        <family val="2"/>
      </rPr>
      <t>Red:</t>
    </r>
    <r>
      <rPr>
        <sz val="10"/>
        <rFont val="Arial"/>
        <family val="2"/>
      </rPr>
      <t xml:space="preserve">  One or more Category 1 has no approved response plan</t>
    </r>
  </si>
  <si>
    <t>Scored items:
- Communications plan exists
- Ongoing communication channels and frequency (project presentations, performance reporting, etc.)
Other items to consider for possible rating override:
- Measured buy-in at all stakeholder levels
- Attendance at facilitated sessions and project meetings
- Stakeholder analysis
- Governance involvement and outside influencers</t>
  </si>
  <si>
    <t>For each project status indicator, determine if escalation is required and to whom for this reporting period. Example business rules would be:
    - If "Schedule" score drops more than 20%.
    - If achieving project completion by the end date is no longer possible.
    - If "Budget" score drops more than 20%.
    - If estimate at completion goes beyond 10% of budget.
    - If an unmitigated risk occurs that jeopardizes project success.
    - If an issue needs to be resolved at the sponsor or higher level. 
    - If lack of involvement by key resources or groups threatens project success.</t>
  </si>
  <si>
    <t>Scored items:
-  Project completion date verification
-  Resource leveling &amp; availability
Other items to consider for possible rating override:
-  Schedule contingency
-  Average overrun per task/milestone
-  Critical path tasks
-  Duration and complexity
-  External dependencies
- Baselilned and approved schedule</t>
  </si>
  <si>
    <t>A collection of tasks with estimates, dependencies, resource assignments, start/end dates, etc. used to define the steps needed to track and manage a project effort.</t>
  </si>
  <si>
    <t>Category 1 Mitigation Check</t>
  </si>
  <si>
    <t>Quick Tips &amp; Reminders:</t>
  </si>
  <si>
    <r>
      <t xml:space="preserve">Reminder:  </t>
    </r>
    <r>
      <rPr>
        <sz val="8"/>
        <rFont val="Arial"/>
      </rPr>
      <t>Remember to enter Subjective Criteria for each of the Detail tabs.</t>
    </r>
  </si>
  <si>
    <r>
      <t xml:space="preserve">Tip:  </t>
    </r>
    <r>
      <rPr>
        <sz val="8"/>
        <rFont val="Arial"/>
      </rPr>
      <t>A blank Worksheet (titled "Workspace") has been included as a workspace for cutting/pasting/sorting/etc. of data from external data sources.</t>
    </r>
  </si>
  <si>
    <r>
      <t xml:space="preserve">Tip:  </t>
    </r>
    <r>
      <rPr>
        <sz val="8"/>
        <rFont val="Arial"/>
      </rPr>
      <t>The "As Of" date from Dashboard p1 is critical to the Schedule and Issue calculations.  This date should be populated with the correct date for this period and reporting cycle.</t>
    </r>
  </si>
  <si>
    <r>
      <t xml:space="preserve">Tip:  </t>
    </r>
    <r>
      <rPr>
        <sz val="8"/>
        <rFont val="Arial"/>
      </rPr>
      <t>When MS Project populates dates with "N/A", be sure to remove this value by either clearing each cell or by "Select All", "Edit/Find/Replace: N/A With: leave blank"</t>
    </r>
  </si>
  <si>
    <r>
      <t xml:space="preserve">Tip:  </t>
    </r>
    <r>
      <rPr>
        <sz val="8"/>
        <rFont val="Arial"/>
      </rPr>
      <t>Export MS Project data to MS Excel before "Cut/Paste" into this workbook.</t>
    </r>
  </si>
  <si>
    <r>
      <t xml:space="preserve">Suggestion:  </t>
    </r>
    <r>
      <rPr>
        <sz val="8"/>
        <rFont val="Arial"/>
        <family val="2"/>
      </rPr>
      <t>For monthly reporting, rename the workbook using the Project Name, "As Of" date and version in the title.</t>
    </r>
  </si>
  <si>
    <r>
      <t xml:space="preserve">Reminder:  </t>
    </r>
    <r>
      <rPr>
        <sz val="8"/>
        <rFont val="Arial"/>
      </rPr>
      <t>Remember to enter the Project Status Indicator colors from the previous months report on Dashboard p1.</t>
    </r>
  </si>
  <si>
    <r>
      <t xml:space="preserve">Tip:  </t>
    </r>
    <r>
      <rPr>
        <sz val="8"/>
        <rFont val="Arial"/>
      </rPr>
      <t>For Category 2 and Category 3 Risks, if mitigation strategies are not required, enter a comment such as "No mitigation required at this time" to avoid downgrading of the Status Indicator.</t>
    </r>
  </si>
  <si>
    <r>
      <t xml:space="preserve">Tip:  </t>
    </r>
    <r>
      <rPr>
        <sz val="8"/>
        <rFont val="Arial"/>
        <family val="2"/>
      </rPr>
      <t>Do not enter Planned Budget data beyond the month of the "As Of" date to avoid a false discrepancy between Planned and Actual Expenditures To Date.</t>
    </r>
  </si>
  <si>
    <t>An event or circumstance that has already occurred and requires corrective actions to address and resolve.  Associated with each issue are: an estimated level of effort, schedule impact, priority, responsibility, and actionable steps to resolve the issue. As a guideline for priority rating: High = Needs to be addressed for project success, Medium = Minimal impact to project success, but should be addressed, Low = Likely no impact to project success, but needs to be monitored</t>
  </si>
  <si>
    <t>Intended to represent the overall health of the project based on the more detailed area "Project Status Indicators".  The overall project health will be 'Green' if 4 out of the six indicators are 'Green' and 'Red' if one of the indicators is 'Red'.</t>
  </si>
  <si>
    <r>
      <t xml:space="preserve">Tip:  </t>
    </r>
    <r>
      <rPr>
        <sz val="8"/>
        <rFont val="Arial"/>
      </rPr>
      <t>Before pasting data directly from MS Excel into a worksheet, be sure to "Select All" of the fields to be pasted and turn protection OFF ("Format", "Cells", "Protection", remove check) and change all text/size of font to Arial/8.</t>
    </r>
  </si>
  <si>
    <t>This sheet has been added as a temporary workspace for you to cut/paste and format data from external tools into this workbook.</t>
  </si>
  <si>
    <r>
      <t xml:space="preserve">Tip:  </t>
    </r>
    <r>
      <rPr>
        <sz val="8"/>
        <rFont val="Arial"/>
        <family val="2"/>
      </rPr>
      <t>Zip this file prior to sending it via email to minimize the size of the file.</t>
    </r>
  </si>
  <si>
    <r>
      <t xml:space="preserve">Tip:  </t>
    </r>
    <r>
      <rPr>
        <sz val="8"/>
        <rFont val="Arial"/>
        <family val="2"/>
      </rPr>
      <t>Save this version of the tools as a Master copy.</t>
    </r>
  </si>
  <si>
    <r>
      <t xml:space="preserve">Tip:  </t>
    </r>
    <r>
      <rPr>
        <sz val="8"/>
        <rFont val="Arial"/>
        <family val="2"/>
      </rPr>
      <t>To show detail only tasks in Project, create a new filter.  First "Show All Subtasks" to expand all levels.  Next, go to Project/Filtered for:/More Filters</t>
    </r>
    <r>
      <rPr>
        <sz val="8"/>
        <rFont val="Arial"/>
      </rPr>
      <t>.  Then, create a New filter. Name it "GTA Non-Summary Tasks'. Select Field Name and type "Summary".  Select Test and type "Equals".  Select Value and type "No".  Click OK and either Apply or select from the Filter dropdown box.</t>
    </r>
  </si>
  <si>
    <r>
      <t xml:space="preserve">Tip:  </t>
    </r>
    <r>
      <rPr>
        <sz val="8"/>
        <rFont val="Arial"/>
        <family val="2"/>
      </rPr>
      <t>When cutting and pasting date fields from external tools into MS Excel, make sure to select all dates and then select Format/Date and use the MM/DD/YY format to allow for proper date calculations</t>
    </r>
    <r>
      <rPr>
        <sz val="8"/>
        <rFont val="Arial"/>
      </rPr>
      <t>.  Do not use Custom Date formats.  Re-formatting of dates in this manner will also remove Time from date fields as well.</t>
    </r>
  </si>
  <si>
    <t>x</t>
  </si>
  <si>
    <r>
      <t xml:space="preserve">-  Issues resolved by priority over time within one week of due date.  Issues defined as High, Medium, or Low:
</t>
    </r>
    <r>
      <rPr>
        <b/>
        <sz val="10"/>
        <color indexed="11"/>
        <rFont val="Arial"/>
        <family val="2"/>
      </rPr>
      <t>Green:</t>
    </r>
    <r>
      <rPr>
        <sz val="10"/>
        <rFont val="Arial"/>
        <family val="2"/>
      </rPr>
      <t xml:space="preserve">  =100% High, &gt;=90% Medium and &gt;=80% Low resolved by due date
</t>
    </r>
    <r>
      <rPr>
        <b/>
        <sz val="10"/>
        <color indexed="13"/>
        <rFont val="Arial"/>
        <family val="2"/>
      </rPr>
      <t>Yellow:</t>
    </r>
    <r>
      <rPr>
        <sz val="10"/>
        <rFont val="Arial"/>
        <family val="2"/>
      </rPr>
      <t xml:space="preserve">  &gt;=95% High, &gt;=85% Medium and &gt;=75% Low resolved by due date
</t>
    </r>
    <r>
      <rPr>
        <b/>
        <sz val="10"/>
        <color indexed="10"/>
        <rFont val="Arial"/>
        <family val="2"/>
      </rPr>
      <t>Red:</t>
    </r>
    <r>
      <rPr>
        <sz val="10"/>
        <rFont val="Arial"/>
        <family val="2"/>
      </rPr>
      <t xml:space="preserve">  &lt;95% High, &lt;85% Medium or &lt;75% Low resolved by due date </t>
    </r>
  </si>
  <si>
    <t>Lower Objective</t>
  </si>
  <si>
    <t>Keep Objective</t>
  </si>
  <si>
    <t>Raise Objective</t>
  </si>
  <si>
    <t>As of: 10/18/2006</t>
  </si>
  <si>
    <t>Sum of Weighted Project Status Indicators &gt;= 270, or 90%</t>
  </si>
  <si>
    <t>Sum of Weighted Project Status Indicators &gt;= 240, or 80%</t>
  </si>
  <si>
    <t>Sum of Weighted Project Status Indicators &lt; 240, or 80%</t>
  </si>
  <si>
    <t xml:space="preserve"> </t>
  </si>
  <si>
    <t>Risk Score</t>
  </si>
  <si>
    <t>Monitor and Control</t>
  </si>
  <si>
    <t>Risk Owner</t>
  </si>
  <si>
    <t>Last Risk Review</t>
  </si>
  <si>
    <t>Days Since Last Review</t>
  </si>
  <si>
    <t>Scoring</t>
  </si>
  <si>
    <t>Scored Risks (Prob/Impact)</t>
  </si>
  <si>
    <t>Pct of Cat 1 Risks with Response Plan</t>
  </si>
  <si>
    <t>Pct of Cat 1 Risks to Total # Risks</t>
  </si>
  <si>
    <t>Count of Risks and Plan Exists</t>
  </si>
  <si>
    <t>Level of Risk</t>
  </si>
  <si>
    <t>Monitor and Control (Rvws 30 days)</t>
  </si>
  <si>
    <t>2) Frequency of risk plan review: Key members of the project team, including sponsors, engage in a review of risks and potential 
response and mitigation strategies on a monthly or more frequent basis.</t>
  </si>
  <si>
    <t>1)  Risk management plan: The project maintains a proper risk management plan,  including risk identification, probability of 
occurrence (H,M,L), impact (H,M,L) and mitigation/response strategy.</t>
  </si>
  <si>
    <t>Objective Associated To</t>
  </si>
  <si>
    <t>Enter the Objective the Risk is associated 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</si>
</sst>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yy"/>
    <numFmt numFmtId="165" formatCode="General_)"/>
  </numFmts>
  <fonts count="18" x14ac:knownFonts="1">
    <font>
      <sz val="10"/>
      <name val="Arial"/>
    </font>
    <font>
      <sz val="8"/>
      <name val="Arial"/>
    </font>
    <font>
      <b/>
      <sz val="8"/>
      <name val="Arial"/>
      <family val="2"/>
    </font>
    <font>
      <sz val="8"/>
      <name val="Arial"/>
      <family val="2"/>
    </font>
    <font>
      <b/>
      <sz val="10"/>
      <name val="Arial"/>
      <family val="2"/>
    </font>
    <font>
      <sz val="10"/>
      <name val="Arial"/>
      <family val="2"/>
    </font>
    <font>
      <b/>
      <sz val="10"/>
      <color indexed="11"/>
      <name val="Arial"/>
      <family val="2"/>
    </font>
    <font>
      <b/>
      <sz val="10"/>
      <color indexed="13"/>
      <name val="Arial"/>
      <family val="2"/>
    </font>
    <font>
      <b/>
      <sz val="10"/>
      <color indexed="10"/>
      <name val="Arial"/>
      <family val="2"/>
    </font>
    <font>
      <b/>
      <sz val="12"/>
      <name val="Arial"/>
      <family val="2"/>
    </font>
    <font>
      <b/>
      <sz val="8"/>
      <color indexed="9"/>
      <name val="Arial"/>
      <family val="2"/>
    </font>
    <font>
      <sz val="11"/>
      <name val="Times New Roman"/>
      <family val="1"/>
    </font>
    <font>
      <sz val="9"/>
      <name val="Calibri"/>
      <family val="2"/>
    </font>
    <font>
      <b/>
      <sz val="9"/>
      <name val="Calibri"/>
      <family val="2"/>
    </font>
    <font>
      <b/>
      <u/>
      <sz val="9"/>
      <name val="Arial"/>
      <family val="2"/>
    </font>
    <font>
      <sz val="9"/>
      <name val="Arial"/>
      <family val="2"/>
    </font>
    <font>
      <b/>
      <sz val="9"/>
      <name val="Arial"/>
      <family val="2"/>
    </font>
    <font>
      <i/>
      <sz val="9"/>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indexed="52"/>
        <bgColor indexed="64"/>
      </patternFill>
    </fill>
    <fill>
      <patternFill patternType="solid">
        <fgColor indexed="18"/>
        <bgColor indexed="64"/>
      </patternFill>
    </fill>
  </fills>
  <borders count="41">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165" fontId="11" fillId="0" borderId="0" applyNumberFormat="0" applyAlignment="0">
      <alignment horizontal="left"/>
    </xf>
  </cellStyleXfs>
  <cellXfs count="165">
    <xf numFmtId="0" fontId="0" fillId="0" borderId="0" xfId="0"/>
    <xf numFmtId="0" fontId="5" fillId="0" borderId="0" xfId="0" applyFont="1"/>
    <xf numFmtId="0" fontId="5" fillId="0" borderId="0" xfId="0" applyFont="1" applyAlignment="1">
      <alignment wrapText="1"/>
    </xf>
    <xf numFmtId="0" fontId="5" fillId="0" borderId="0" xfId="0" applyFont="1" applyAlignment="1">
      <alignment vertical="center"/>
    </xf>
    <xf numFmtId="0" fontId="5" fillId="0" borderId="0" xfId="0" applyFont="1" applyAlignment="1">
      <alignment vertical="center" wrapText="1"/>
    </xf>
    <xf numFmtId="0" fontId="5" fillId="0" borderId="0" xfId="0" quotePrefix="1" applyFont="1" applyBorder="1" applyAlignment="1">
      <alignment horizontal="left" vertical="center" wrapText="1"/>
    </xf>
    <xf numFmtId="0" fontId="5" fillId="0" borderId="0" xfId="0" applyFont="1" applyBorder="1" applyAlignment="1" applyProtection="1">
      <alignment horizontal="center"/>
    </xf>
    <xf numFmtId="0" fontId="4" fillId="0" borderId="5" xfId="0" applyFont="1" applyBorder="1" applyAlignment="1" applyProtection="1">
      <alignment vertical="center"/>
    </xf>
    <xf numFmtId="0" fontId="5" fillId="0" borderId="30" xfId="0" applyFont="1" applyBorder="1" applyAlignment="1" applyProtection="1">
      <alignment vertical="center" wrapText="1"/>
    </xf>
    <xf numFmtId="0" fontId="5" fillId="0" borderId="30" xfId="0" applyNumberFormat="1" applyFont="1" applyBorder="1" applyAlignment="1" applyProtection="1">
      <alignment vertical="center" wrapText="1"/>
    </xf>
    <xf numFmtId="0" fontId="4" fillId="0" borderId="31" xfId="0" applyFont="1" applyBorder="1" applyAlignment="1" applyProtection="1">
      <alignment vertical="center"/>
    </xf>
    <xf numFmtId="0" fontId="5" fillId="0" borderId="32" xfId="0" applyFont="1" applyBorder="1" applyAlignment="1" applyProtection="1">
      <alignment vertical="center" wrapText="1"/>
    </xf>
    <xf numFmtId="0" fontId="4" fillId="0" borderId="6" xfId="0" applyFont="1" applyBorder="1" applyAlignment="1" applyProtection="1">
      <alignment vertical="center"/>
    </xf>
    <xf numFmtId="0" fontId="5" fillId="0" borderId="33" xfId="0" applyFont="1" applyBorder="1" applyAlignment="1" applyProtection="1">
      <alignment vertical="center" wrapText="1"/>
    </xf>
    <xf numFmtId="0" fontId="5" fillId="0" borderId="0" xfId="0" applyFont="1" applyProtection="1"/>
    <xf numFmtId="0" fontId="2" fillId="0" borderId="0" xfId="0" applyFont="1" applyFill="1" applyBorder="1" applyAlignment="1" applyProtection="1">
      <alignment horizontal="left"/>
    </xf>
    <xf numFmtId="0" fontId="0" fillId="0" borderId="0" xfId="0" applyProtection="1"/>
    <xf numFmtId="0" fontId="4" fillId="4" borderId="2" xfId="0" applyFont="1" applyFill="1" applyBorder="1" applyAlignment="1" applyProtection="1">
      <alignment horizontal="center" vertical="center"/>
    </xf>
    <xf numFmtId="0" fontId="5" fillId="0" borderId="2" xfId="0" applyFont="1" applyBorder="1" applyAlignment="1" applyProtection="1">
      <alignment vertical="center" wrapText="1"/>
    </xf>
    <xf numFmtId="0" fontId="9" fillId="0" borderId="11" xfId="0" applyFont="1" applyBorder="1" applyAlignment="1" applyProtection="1">
      <alignment horizontal="center" vertical="center"/>
    </xf>
    <xf numFmtId="0" fontId="1" fillId="0" borderId="0" xfId="0" applyFont="1" applyFill="1" applyBorder="1" applyAlignment="1" applyProtection="1">
      <alignment vertical="center"/>
    </xf>
    <xf numFmtId="0" fontId="4" fillId="3" borderId="2" xfId="0" applyFont="1" applyFill="1" applyBorder="1" applyAlignment="1" applyProtection="1">
      <alignment horizontal="center" vertical="center"/>
    </xf>
    <xf numFmtId="0" fontId="9" fillId="0" borderId="2" xfId="0" applyFont="1" applyBorder="1" applyAlignment="1" applyProtection="1">
      <alignment horizontal="center" vertical="center"/>
    </xf>
    <xf numFmtId="0" fontId="4" fillId="5" borderId="2"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5" fillId="0" borderId="10" xfId="0" applyFont="1" applyBorder="1" applyAlignment="1" applyProtection="1">
      <alignment vertical="center" wrapText="1"/>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5" fillId="0" borderId="34" xfId="0" applyFont="1" applyBorder="1" applyAlignment="1" applyProtection="1">
      <alignment horizontal="left" wrapText="1"/>
    </xf>
    <xf numFmtId="0" fontId="1" fillId="0" borderId="0" xfId="0" applyFont="1"/>
    <xf numFmtId="0" fontId="1" fillId="0" borderId="0" xfId="0" applyFont="1" applyAlignment="1">
      <alignment wrapText="1"/>
    </xf>
    <xf numFmtId="0" fontId="2" fillId="0" borderId="4" xfId="0" applyFont="1" applyBorder="1" applyAlignment="1">
      <alignment vertical="center" wrapText="1"/>
    </xf>
    <xf numFmtId="0" fontId="1" fillId="0" borderId="0" xfId="0" applyFont="1" applyProtection="1">
      <protection locked="0"/>
    </xf>
    <xf numFmtId="0" fontId="1" fillId="0" borderId="4" xfId="0" applyFont="1" applyBorder="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5" fillId="6" borderId="0" xfId="0" applyFont="1" applyFill="1" applyAlignment="1">
      <alignment horizontal="left" vertical="center"/>
    </xf>
    <xf numFmtId="0" fontId="15" fillId="0" borderId="0" xfId="0" applyFont="1" applyAlignment="1">
      <alignment horizontal="left" vertical="center"/>
    </xf>
    <xf numFmtId="0" fontId="15" fillId="0" borderId="26" xfId="0" applyFont="1" applyBorder="1" applyAlignment="1">
      <alignment vertical="center" wrapText="1"/>
    </xf>
    <xf numFmtId="0" fontId="15" fillId="0" borderId="0" xfId="0" applyFont="1" applyBorder="1" applyAlignment="1">
      <alignment vertical="center" wrapText="1"/>
    </xf>
    <xf numFmtId="0" fontId="15" fillId="0" borderId="26" xfId="0" applyFont="1" applyBorder="1" applyAlignment="1">
      <alignment vertical="center"/>
    </xf>
    <xf numFmtId="0" fontId="16" fillId="0" borderId="4" xfId="0" applyFont="1" applyBorder="1" applyAlignment="1">
      <alignment horizontal="center" vertical="center" wrapText="1"/>
    </xf>
    <xf numFmtId="0" fontId="16" fillId="0" borderId="4" xfId="0" applyFont="1" applyBorder="1" applyAlignment="1">
      <alignment horizontal="center"/>
    </xf>
    <xf numFmtId="0" fontId="15" fillId="0" borderId="0" xfId="0" applyFont="1" applyBorder="1" applyAlignment="1">
      <alignment vertical="center"/>
    </xf>
    <xf numFmtId="0" fontId="15" fillId="0" borderId="0" xfId="0" applyFont="1" applyBorder="1"/>
    <xf numFmtId="0" fontId="15" fillId="0" borderId="16" xfId="0" applyFont="1" applyBorder="1" applyAlignment="1">
      <alignment vertical="center"/>
    </xf>
    <xf numFmtId="0" fontId="16" fillId="6" borderId="4" xfId="0" applyFont="1" applyFill="1" applyBorder="1" applyAlignment="1" applyProtection="1">
      <alignment horizontal="center" vertical="center"/>
      <protection locked="0"/>
    </xf>
    <xf numFmtId="2" fontId="15" fillId="0" borderId="4" xfId="0" quotePrefix="1" applyNumberFormat="1" applyFont="1" applyBorder="1" applyAlignment="1">
      <alignment horizontal="center" vertical="center"/>
    </xf>
    <xf numFmtId="0" fontId="15" fillId="0" borderId="0" xfId="0" quotePrefix="1" applyFont="1" applyAlignment="1">
      <alignment vertical="center"/>
    </xf>
    <xf numFmtId="0" fontId="16" fillId="0" borderId="9" xfId="0" applyFont="1" applyBorder="1" applyAlignment="1">
      <alignment horizontal="left" vertical="center"/>
    </xf>
    <xf numFmtId="0" fontId="16" fillId="0" borderId="29" xfId="0" applyFont="1" applyBorder="1" applyAlignment="1">
      <alignment horizontal="left" vertical="center"/>
    </xf>
    <xf numFmtId="0" fontId="16" fillId="0" borderId="26" xfId="0" applyFont="1" applyBorder="1" applyAlignment="1">
      <alignment horizontal="left" vertical="center"/>
    </xf>
    <xf numFmtId="0" fontId="15" fillId="0" borderId="0" xfId="0" applyFont="1"/>
    <xf numFmtId="0" fontId="16" fillId="2" borderId="4" xfId="0" applyFont="1" applyFill="1" applyBorder="1" applyAlignment="1">
      <alignment vertical="center"/>
    </xf>
    <xf numFmtId="0" fontId="15" fillId="2" borderId="4" xfId="0" applyFont="1" applyFill="1" applyBorder="1" applyAlignment="1">
      <alignment vertical="center"/>
    </xf>
    <xf numFmtId="0" fontId="15" fillId="0" borderId="0" xfId="0" applyFont="1" applyFill="1" applyBorder="1" applyAlignment="1">
      <alignment vertical="center"/>
    </xf>
    <xf numFmtId="0" fontId="15" fillId="0" borderId="4" xfId="0" applyFont="1" applyBorder="1" applyAlignment="1">
      <alignment vertical="center"/>
    </xf>
    <xf numFmtId="10" fontId="15" fillId="3" borderId="22" xfId="0" applyNumberFormat="1" applyFont="1" applyFill="1" applyBorder="1" applyAlignment="1">
      <alignment horizontal="center" vertical="center"/>
    </xf>
    <xf numFmtId="0" fontId="15" fillId="0" borderId="9" xfId="0" applyFont="1" applyBorder="1" applyAlignment="1">
      <alignment vertical="center"/>
    </xf>
    <xf numFmtId="10" fontId="15" fillId="0" borderId="4" xfId="0" applyNumberFormat="1" applyFont="1" applyBorder="1" applyAlignment="1">
      <alignment horizontal="center" wrapText="1"/>
    </xf>
    <xf numFmtId="0" fontId="16" fillId="0" borderId="4" xfId="0" applyFont="1" applyBorder="1" applyAlignment="1">
      <alignment vertical="center"/>
    </xf>
    <xf numFmtId="10" fontId="15" fillId="3" borderId="4" xfId="0" applyNumberFormat="1" applyFont="1" applyFill="1" applyBorder="1" applyAlignment="1">
      <alignment horizontal="center" vertical="center"/>
    </xf>
    <xf numFmtId="0" fontId="15" fillId="0" borderId="0" xfId="0" applyFont="1" applyAlignment="1">
      <alignment horizontal="center" wrapText="1"/>
    </xf>
    <xf numFmtId="0" fontId="15" fillId="0" borderId="0" xfId="0" applyFont="1" applyAlignment="1">
      <alignment horizontal="left" wrapText="1"/>
    </xf>
    <xf numFmtId="0" fontId="16" fillId="2" borderId="3" xfId="0" applyFont="1" applyFill="1" applyBorder="1" applyAlignment="1">
      <alignment horizontal="center" wrapText="1"/>
    </xf>
    <xf numFmtId="0" fontId="16" fillId="2" borderId="8" xfId="0" applyFont="1" applyFill="1" applyBorder="1" applyAlignment="1">
      <alignment horizontal="center" wrapText="1"/>
    </xf>
    <xf numFmtId="0" fontId="16" fillId="0" borderId="0" xfId="0" applyFont="1" applyAlignment="1">
      <alignment horizontal="center" wrapText="1"/>
    </xf>
    <xf numFmtId="0" fontId="17" fillId="0" borderId="19" xfId="0" applyFont="1" applyBorder="1" applyAlignment="1">
      <alignment horizontal="center" wrapText="1"/>
    </xf>
    <xf numFmtId="0" fontId="17" fillId="0" borderId="20" xfId="0" applyFont="1" applyBorder="1" applyAlignment="1">
      <alignment horizontal="center" wrapText="1"/>
    </xf>
    <xf numFmtId="0" fontId="17" fillId="0" borderId="21" xfId="0" applyFont="1" applyBorder="1" applyAlignment="1">
      <alignment horizontal="left" wrapText="1"/>
    </xf>
    <xf numFmtId="0" fontId="17" fillId="0" borderId="1" xfId="0" applyFont="1" applyBorder="1" applyAlignment="1">
      <alignment horizontal="left"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5" fillId="0" borderId="15" xfId="0" applyFont="1" applyBorder="1" applyAlignment="1" applyProtection="1">
      <alignment horizontal="center" wrapText="1"/>
      <protection locked="0"/>
    </xf>
    <xf numFmtId="0" fontId="15" fillId="0" borderId="16" xfId="0" applyFont="1" applyBorder="1" applyAlignment="1" applyProtection="1">
      <alignment horizontal="left" wrapText="1"/>
      <protection locked="0"/>
    </xf>
    <xf numFmtId="0" fontId="15" fillId="0" borderId="37" xfId="0" applyFont="1" applyBorder="1" applyAlignment="1" applyProtection="1">
      <alignment horizontal="right" wrapText="1"/>
      <protection locked="0"/>
    </xf>
    <xf numFmtId="0" fontId="15" fillId="0" borderId="14" xfId="0" applyFont="1" applyBorder="1" applyAlignment="1">
      <alignment horizontal="center" wrapText="1"/>
    </xf>
    <xf numFmtId="0" fontId="15" fillId="0" borderId="15" xfId="0" applyFont="1" applyBorder="1" applyAlignment="1">
      <alignment horizontal="center" wrapText="1"/>
    </xf>
    <xf numFmtId="0" fontId="15" fillId="0" borderId="16" xfId="0" applyFont="1" applyBorder="1" applyAlignment="1">
      <alignment horizontal="center" wrapText="1"/>
    </xf>
    <xf numFmtId="0" fontId="15" fillId="0" borderId="12" xfId="0" applyFont="1" applyBorder="1" applyAlignment="1">
      <alignment horizontal="center" wrapText="1"/>
    </xf>
    <xf numFmtId="0" fontId="15" fillId="0" borderId="13" xfId="0" applyFont="1" applyBorder="1" applyAlignment="1">
      <alignment horizontal="center" wrapText="1"/>
    </xf>
    <xf numFmtId="0" fontId="15" fillId="0" borderId="18" xfId="0" applyFont="1" applyBorder="1" applyAlignment="1">
      <alignment horizontal="center" wrapText="1"/>
    </xf>
    <xf numFmtId="0" fontId="15" fillId="0" borderId="38" xfId="0" applyFont="1" applyBorder="1" applyAlignment="1">
      <alignment horizontal="center" wrapText="1"/>
    </xf>
    <xf numFmtId="0" fontId="15" fillId="0" borderId="2" xfId="0" applyFont="1" applyBorder="1" applyAlignment="1">
      <alignment horizontal="center" wrapText="1"/>
    </xf>
    <xf numFmtId="14" fontId="15" fillId="0" borderId="13" xfId="0" applyNumberFormat="1" applyFont="1" applyBorder="1" applyAlignment="1">
      <alignment horizontal="center" wrapText="1"/>
    </xf>
    <xf numFmtId="0" fontId="15" fillId="0" borderId="37" xfId="0" applyFont="1" applyBorder="1" applyAlignment="1">
      <alignment horizontal="center" wrapText="1"/>
    </xf>
    <xf numFmtId="0" fontId="15" fillId="0" borderId="4" xfId="0" applyFont="1" applyBorder="1" applyAlignment="1" applyProtection="1">
      <alignment horizontal="center" wrapText="1"/>
      <protection locked="0"/>
    </xf>
    <xf numFmtId="0" fontId="15" fillId="0" borderId="9" xfId="0" applyFont="1" applyBorder="1" applyAlignment="1" applyProtection="1">
      <alignment horizontal="left" wrapText="1"/>
      <protection locked="0"/>
    </xf>
    <xf numFmtId="0" fontId="15" fillId="0" borderId="30" xfId="0" applyFont="1" applyBorder="1" applyAlignment="1" applyProtection="1">
      <alignment horizontal="right" wrapText="1"/>
      <protection locked="0"/>
    </xf>
    <xf numFmtId="0" fontId="15" fillId="0" borderId="5" xfId="0" applyFont="1" applyBorder="1" applyAlignment="1">
      <alignment horizontal="center" wrapText="1"/>
    </xf>
    <xf numFmtId="0" fontId="15" fillId="0" borderId="4" xfId="0" applyFont="1" applyBorder="1" applyAlignment="1">
      <alignment horizontal="center" wrapText="1"/>
    </xf>
    <xf numFmtId="0" fontId="15" fillId="0" borderId="9" xfId="0" applyFont="1" applyBorder="1" applyAlignment="1">
      <alignment horizontal="center" wrapText="1"/>
    </xf>
    <xf numFmtId="0" fontId="15" fillId="0" borderId="30" xfId="0" applyFont="1" applyBorder="1" applyAlignment="1">
      <alignment horizontal="center" wrapText="1"/>
    </xf>
    <xf numFmtId="0" fontId="15" fillId="0" borderId="22" xfId="0" applyFont="1" applyBorder="1" applyAlignment="1" applyProtection="1">
      <alignment horizontal="center" wrapText="1"/>
      <protection locked="0"/>
    </xf>
    <xf numFmtId="0" fontId="15" fillId="0" borderId="23" xfId="0" applyFont="1" applyBorder="1" applyAlignment="1" applyProtection="1">
      <alignment horizontal="left" wrapText="1"/>
      <protection locked="0"/>
    </xf>
    <xf numFmtId="0" fontId="15" fillId="0" borderId="6" xfId="0" applyFont="1" applyBorder="1" applyAlignment="1">
      <alignment horizontal="center" wrapText="1"/>
    </xf>
    <xf numFmtId="0" fontId="15" fillId="0" borderId="7" xfId="0" applyFont="1" applyBorder="1" applyAlignment="1">
      <alignment horizontal="center" wrapText="1"/>
    </xf>
    <xf numFmtId="0" fontId="15" fillId="0" borderId="17" xfId="0" applyFont="1" applyBorder="1" applyAlignment="1">
      <alignment horizontal="center" wrapText="1"/>
    </xf>
    <xf numFmtId="0" fontId="15" fillId="0" borderId="3" xfId="0" applyFont="1" applyBorder="1" applyAlignment="1">
      <alignment horizontal="center" wrapText="1"/>
    </xf>
    <xf numFmtId="0" fontId="15" fillId="0" borderId="33" xfId="0" applyFont="1" applyBorder="1" applyAlignment="1">
      <alignment horizontal="center" wrapText="1"/>
    </xf>
    <xf numFmtId="0" fontId="16" fillId="0" borderId="2" xfId="0" applyFont="1" applyBorder="1" applyAlignment="1">
      <alignment horizontal="right" wrapText="1"/>
    </xf>
    <xf numFmtId="0" fontId="16" fillId="0" borderId="2" xfId="0" applyFont="1" applyBorder="1" applyAlignment="1">
      <alignment horizontal="center" wrapText="1"/>
    </xf>
    <xf numFmtId="0" fontId="16" fillId="0" borderId="11" xfId="0" applyFont="1" applyBorder="1" applyAlignment="1">
      <alignment horizontal="center" wrapText="1"/>
    </xf>
    <xf numFmtId="0" fontId="16" fillId="0" borderId="10" xfId="0" applyFont="1" applyBorder="1" applyAlignment="1">
      <alignment horizontal="center" wrapText="1"/>
    </xf>
    <xf numFmtId="2" fontId="15" fillId="0" borderId="2" xfId="0" applyNumberFormat="1" applyFont="1" applyBorder="1" applyAlignment="1">
      <alignment horizontal="center" wrapText="1"/>
    </xf>
    <xf numFmtId="0" fontId="13" fillId="0" borderId="19" xfId="0" applyFont="1" applyBorder="1" applyAlignment="1">
      <alignment horizontal="center" wrapText="1"/>
    </xf>
    <xf numFmtId="164" fontId="13" fillId="0" borderId="20" xfId="0" applyNumberFormat="1" applyFont="1" applyBorder="1"/>
    <xf numFmtId="1" fontId="13" fillId="0" borderId="21" xfId="0" applyNumberFormat="1" applyFont="1" applyBorder="1" applyAlignment="1">
      <alignment horizontal="center"/>
    </xf>
    <xf numFmtId="2" fontId="16" fillId="0" borderId="2" xfId="0" applyNumberFormat="1" applyFont="1" applyBorder="1" applyAlignment="1">
      <alignment horizontal="center" wrapText="1"/>
    </xf>
    <xf numFmtId="2" fontId="13" fillId="0" borderId="19" xfId="0" applyNumberFormat="1" applyFont="1" applyBorder="1" applyAlignment="1">
      <alignment horizontal="center" wrapText="1"/>
    </xf>
    <xf numFmtId="0" fontId="13" fillId="0" borderId="20" xfId="0" applyFont="1" applyBorder="1" applyAlignment="1">
      <alignment horizontal="center" wrapText="1"/>
    </xf>
    <xf numFmtId="2" fontId="13" fillId="0" borderId="21" xfId="0" applyNumberFormat="1" applyFont="1" applyBorder="1" applyAlignment="1">
      <alignment horizontal="center" wrapText="1"/>
    </xf>
    <xf numFmtId="0" fontId="16" fillId="2" borderId="2" xfId="0" applyFont="1" applyFill="1" applyBorder="1" applyAlignment="1">
      <alignment horizontal="center" wrapText="1"/>
    </xf>
    <xf numFmtId="1" fontId="12" fillId="0" borderId="0" xfId="0" applyNumberFormat="1" applyFont="1" applyAlignment="1">
      <alignment horizontal="center" wrapText="1"/>
    </xf>
    <xf numFmtId="0" fontId="16" fillId="0" borderId="0" xfId="0" applyFont="1" applyAlignment="1">
      <alignment horizontal="right" wrapText="1"/>
    </xf>
    <xf numFmtId="0" fontId="13" fillId="2" borderId="2" xfId="0" applyFont="1" applyFill="1" applyBorder="1" applyAlignment="1">
      <alignment horizontal="center" wrapText="1"/>
    </xf>
    <xf numFmtId="0" fontId="13" fillId="2" borderId="1" xfId="0" applyFont="1" applyFill="1" applyBorder="1" applyAlignment="1">
      <alignment horizontal="center" wrapText="1"/>
    </xf>
    <xf numFmtId="2" fontId="13" fillId="0" borderId="1" xfId="0" applyNumberFormat="1" applyFont="1" applyBorder="1" applyAlignment="1">
      <alignment horizontal="center" wrapText="1"/>
    </xf>
    <xf numFmtId="0" fontId="12" fillId="0" borderId="0" xfId="0" applyFont="1"/>
    <xf numFmtId="0" fontId="10" fillId="7" borderId="0" xfId="0" applyFont="1" applyFill="1" applyAlignment="1">
      <alignment horizontal="center" wrapText="1"/>
    </xf>
    <xf numFmtId="0" fontId="9" fillId="2" borderId="25" xfId="0" applyFont="1" applyFill="1" applyBorder="1" applyAlignment="1" applyProtection="1">
      <alignment horizontal="left" vertical="center"/>
    </xf>
    <xf numFmtId="0" fontId="9" fillId="2" borderId="1" xfId="0" applyFont="1" applyFill="1" applyBorder="1" applyAlignment="1" applyProtection="1">
      <alignment horizontal="left" vertical="center"/>
    </xf>
    <xf numFmtId="0" fontId="4" fillId="2" borderId="25" xfId="0" applyFont="1" applyFill="1" applyBorder="1" applyAlignment="1" applyProtection="1">
      <alignment horizontal="right" vertical="center" wrapText="1"/>
    </xf>
    <xf numFmtId="0" fontId="4" fillId="2" borderId="1" xfId="0" applyFont="1" applyFill="1" applyBorder="1" applyAlignment="1" applyProtection="1">
      <alignment horizontal="right" vertical="center" wrapText="1"/>
    </xf>
    <xf numFmtId="0" fontId="4" fillId="2" borderId="25" xfId="0" applyFont="1" applyFill="1" applyBorder="1" applyAlignment="1" applyProtection="1">
      <alignment horizontal="right" vertical="center"/>
    </xf>
    <xf numFmtId="0" fontId="4" fillId="2" borderId="1" xfId="0" applyFont="1" applyFill="1" applyBorder="1" applyAlignment="1" applyProtection="1">
      <alignment horizontal="right" vertical="center"/>
    </xf>
    <xf numFmtId="0" fontId="5" fillId="0" borderId="25" xfId="0" applyFont="1" applyBorder="1" applyAlignment="1" applyProtection="1">
      <alignment vertical="top" wrapText="1"/>
    </xf>
    <xf numFmtId="0" fontId="5" fillId="0" borderId="1" xfId="0" applyFont="1" applyBorder="1" applyAlignment="1" applyProtection="1">
      <alignment vertical="top" wrapText="1"/>
    </xf>
    <xf numFmtId="0" fontId="4" fillId="2" borderId="25" xfId="0" applyFont="1" applyFill="1" applyBorder="1" applyAlignment="1" applyProtection="1">
      <alignment horizontal="left"/>
    </xf>
    <xf numFmtId="0" fontId="4" fillId="2" borderId="1" xfId="0" applyFont="1" applyFill="1" applyBorder="1" applyAlignment="1" applyProtection="1">
      <alignment horizontal="left"/>
    </xf>
    <xf numFmtId="0" fontId="4" fillId="2" borderId="25"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5" fillId="0" borderId="25" xfId="0" quotePrefix="1" applyFont="1" applyBorder="1" applyAlignment="1" applyProtection="1">
      <alignment vertical="center" wrapText="1"/>
    </xf>
    <xf numFmtId="0" fontId="5" fillId="0" borderId="1" xfId="0" applyFont="1" applyBorder="1" applyAlignment="1" applyProtection="1">
      <alignment vertical="center" wrapText="1"/>
    </xf>
    <xf numFmtId="0" fontId="5" fillId="0" borderId="25" xfId="0" quotePrefix="1" applyFont="1" applyBorder="1" applyAlignment="1" applyProtection="1">
      <alignment vertical="top" wrapText="1"/>
    </xf>
    <xf numFmtId="0" fontId="5" fillId="0" borderId="25" xfId="0" applyFont="1" applyBorder="1" applyAlignment="1" applyProtection="1">
      <alignment vertical="center" wrapText="1"/>
    </xf>
    <xf numFmtId="0" fontId="4" fillId="2" borderId="24" xfId="0" applyFont="1" applyFill="1" applyBorder="1" applyAlignment="1" applyProtection="1">
      <alignment horizontal="left"/>
    </xf>
    <xf numFmtId="0" fontId="5" fillId="0" borderId="25"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36" xfId="0" applyFont="1" applyBorder="1" applyAlignment="1" applyProtection="1">
      <alignment horizontal="center"/>
    </xf>
    <xf numFmtId="0" fontId="5" fillId="0" borderId="0" xfId="0" applyFont="1" applyBorder="1" applyAlignment="1" applyProtection="1">
      <alignment horizontal="center"/>
    </xf>
    <xf numFmtId="0" fontId="0" fillId="0" borderId="24" xfId="0" applyBorder="1" applyAlignment="1" applyProtection="1">
      <alignment horizontal="left" vertical="center" wrapText="1"/>
    </xf>
    <xf numFmtId="0" fontId="0" fillId="0" borderId="1" xfId="0" applyBorder="1" applyAlignment="1" applyProtection="1">
      <alignment horizontal="left" vertical="center" wrapText="1"/>
    </xf>
    <xf numFmtId="0" fontId="4" fillId="2" borderId="25"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5" fillId="0" borderId="18" xfId="0" applyFont="1" applyBorder="1" applyAlignment="1" applyProtection="1">
      <alignment horizontal="left" vertical="center" wrapText="1"/>
    </xf>
    <xf numFmtId="0" fontId="5" fillId="0" borderId="39" xfId="0" applyFont="1" applyBorder="1" applyAlignment="1" applyProtection="1">
      <alignment horizontal="left" vertical="center" wrapText="1"/>
    </xf>
    <xf numFmtId="0" fontId="5" fillId="0" borderId="40" xfId="0" applyFont="1" applyBorder="1" applyAlignment="1" applyProtection="1">
      <alignment horizontal="left" vertical="center" wrapText="1"/>
    </xf>
    <xf numFmtId="0" fontId="5" fillId="0" borderId="1" xfId="0" quotePrefix="1" applyFont="1" applyBorder="1" applyAlignment="1" applyProtection="1">
      <alignment vertical="center" wrapText="1"/>
    </xf>
    <xf numFmtId="0" fontId="5" fillId="0" borderId="25" xfId="0" quotePrefix="1" applyFont="1" applyBorder="1" applyAlignment="1" applyProtection="1">
      <alignment horizontal="left" vertical="center" wrapText="1"/>
    </xf>
    <xf numFmtId="0" fontId="15" fillId="0" borderId="23" xfId="0" quotePrefix="1" applyFont="1" applyBorder="1" applyAlignment="1">
      <alignment horizontal="left" vertical="center" wrapText="1"/>
    </xf>
    <xf numFmtId="0" fontId="15" fillId="0" borderId="27" xfId="0" quotePrefix="1" applyFont="1" applyBorder="1" applyAlignment="1">
      <alignment horizontal="left" vertical="center" wrapText="1"/>
    </xf>
    <xf numFmtId="0" fontId="16" fillId="2" borderId="25" xfId="0" applyFont="1" applyFill="1" applyBorder="1" applyAlignment="1">
      <alignment horizontal="center" wrapText="1"/>
    </xf>
    <xf numFmtId="0" fontId="16" fillId="2" borderId="24" xfId="0" applyFont="1" applyFill="1" applyBorder="1" applyAlignment="1">
      <alignment horizontal="center" wrapText="1"/>
    </xf>
    <xf numFmtId="0" fontId="16" fillId="2" borderId="1" xfId="0" applyFont="1" applyFill="1" applyBorder="1" applyAlignment="1">
      <alignment horizontal="center" wrapText="1"/>
    </xf>
    <xf numFmtId="0" fontId="15" fillId="6" borderId="0" xfId="0" applyFont="1" applyFill="1" applyAlignment="1">
      <alignment horizontal="left" vertical="center"/>
    </xf>
    <xf numFmtId="0" fontId="15" fillId="0" borderId="28" xfId="0" applyFont="1" applyBorder="1" applyAlignment="1">
      <alignment horizontal="left" vertical="center" wrapText="1"/>
    </xf>
    <xf numFmtId="0" fontId="15" fillId="0" borderId="0" xfId="0" applyFont="1" applyBorder="1" applyAlignment="1">
      <alignment horizontal="left" vertical="center" wrapText="1"/>
    </xf>
    <xf numFmtId="0" fontId="16" fillId="2" borderId="8" xfId="0" applyFont="1" applyFill="1" applyBorder="1" applyAlignment="1">
      <alignment horizontal="center" wrapText="1"/>
    </xf>
    <xf numFmtId="0" fontId="16" fillId="2" borderId="34" xfId="0" applyFont="1" applyFill="1" applyBorder="1" applyAlignment="1">
      <alignment horizontal="center" wrapText="1"/>
    </xf>
    <xf numFmtId="0" fontId="16" fillId="2" borderId="35" xfId="0" applyFont="1" applyFill="1" applyBorder="1" applyAlignment="1">
      <alignment horizontal="center" wrapText="1"/>
    </xf>
  </cellXfs>
  <cellStyles count="2">
    <cellStyle name="Juan" xfId="1"/>
    <cellStyle name="Normal" xfId="0" builtinId="0"/>
  </cellStyles>
  <dxfs count="17">
    <dxf>
      <font>
        <condense val="0"/>
        <extend val="0"/>
        <color indexed="9"/>
      </font>
      <fill>
        <patternFill>
          <bgColor indexed="10"/>
        </patternFill>
      </fill>
    </dxf>
    <dxf>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ill>
        <patternFill>
          <bgColor indexed="13"/>
        </patternFill>
      </fill>
    </dxf>
    <dxf>
      <font>
        <condense val="0"/>
        <extend val="0"/>
        <color auto="1"/>
      </font>
      <fill>
        <patternFill>
          <bgColor indexed="11"/>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1476375</xdr:colOff>
      <xdr:row>1</xdr:row>
      <xdr:rowOff>28575</xdr:rowOff>
    </xdr:from>
    <xdr:to>
      <xdr:col>12</xdr:col>
      <xdr:colOff>1304925</xdr:colOff>
      <xdr:row>3</xdr:row>
      <xdr:rowOff>133350</xdr:rowOff>
    </xdr:to>
    <xdr:grpSp>
      <xdr:nvGrpSpPr>
        <xdr:cNvPr id="3089" name="Group 17"/>
        <xdr:cNvGrpSpPr>
          <a:grpSpLocks/>
        </xdr:cNvGrpSpPr>
      </xdr:nvGrpSpPr>
      <xdr:grpSpPr bwMode="auto">
        <a:xfrm>
          <a:off x="11801475" y="358775"/>
          <a:ext cx="5734050" cy="1095375"/>
          <a:chOff x="1175" y="90"/>
          <a:chExt cx="601" cy="115"/>
        </a:xfrm>
      </xdr:grpSpPr>
      <xdr:sp macro="" textlink="">
        <xdr:nvSpPr>
          <xdr:cNvPr id="3081" name="Rectangle 9"/>
          <xdr:cNvSpPr>
            <a:spLocks noChangeArrowheads="1"/>
          </xdr:cNvSpPr>
        </xdr:nvSpPr>
        <xdr:spPr bwMode="auto">
          <a:xfrm>
            <a:off x="1175" y="90"/>
            <a:ext cx="601" cy="115"/>
          </a:xfrm>
          <a:prstGeom prst="rect">
            <a:avLst/>
          </a:prstGeom>
          <a:solidFill>
            <a:srgbClr xmlns:mc="http://schemas.openxmlformats.org/markup-compatibility/2006" xmlns:a14="http://schemas.microsoft.com/office/drawing/2010/main" val="C0C0C0" mc:Ignorable="a14" a14:legacySpreadsheetColorIndex="22"/>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en-US" sz="1000" b="1" i="0" u="none" strike="noStrike" baseline="0">
                <a:solidFill>
                  <a:srgbClr val="000000"/>
                </a:solidFill>
                <a:latin typeface="Arial"/>
                <a:cs typeface="Arial"/>
              </a:rPr>
              <a:t>PROJECT PHASES</a:t>
            </a:r>
          </a:p>
        </xdr:txBody>
      </xdr:sp>
      <xdr:sp macro="" textlink="">
        <xdr:nvSpPr>
          <xdr:cNvPr id="3073" name="Rectangle 1"/>
          <xdr:cNvSpPr>
            <a:spLocks noChangeArrowheads="1"/>
          </xdr:cNvSpPr>
        </xdr:nvSpPr>
        <xdr:spPr bwMode="auto">
          <a:xfrm>
            <a:off x="1222" y="115"/>
            <a:ext cx="89" cy="59"/>
          </a:xfrm>
          <a:prstGeom prst="rect">
            <a:avLst/>
          </a:prstGeom>
          <a:solidFill>
            <a:srgbClr xmlns:mc="http://schemas.openxmlformats.org/markup-compatibility/2006" xmlns:a14="http://schemas.microsoft.com/office/drawing/2010/main" val="FFFFFF" mc:Ignorable="a14" a14:legacySpreadsheetColorIndex="9"/>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en-US" sz="1000" b="1" i="0" u="none" strike="noStrike" baseline="0">
                <a:solidFill>
                  <a:srgbClr val="000000"/>
                </a:solidFill>
                <a:latin typeface="Arial"/>
                <a:cs typeface="Arial"/>
              </a:rPr>
              <a:t>Initiation</a:t>
            </a:r>
          </a:p>
        </xdr:txBody>
      </xdr:sp>
      <xdr:sp macro="" textlink="">
        <xdr:nvSpPr>
          <xdr:cNvPr id="3074" name="Rectangle 2"/>
          <xdr:cNvSpPr>
            <a:spLocks noChangeArrowheads="1"/>
          </xdr:cNvSpPr>
        </xdr:nvSpPr>
        <xdr:spPr bwMode="auto">
          <a:xfrm>
            <a:off x="1312" y="115"/>
            <a:ext cx="85" cy="59"/>
          </a:xfrm>
          <a:prstGeom prst="rect">
            <a:avLst/>
          </a:prstGeom>
          <a:solidFill>
            <a:srgbClr xmlns:mc="http://schemas.openxmlformats.org/markup-compatibility/2006" xmlns:a14="http://schemas.microsoft.com/office/drawing/2010/main" val="FFFFFF" mc:Ignorable="a14" a14:legacySpreadsheetColorIndex="9"/>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en-US" sz="1000" b="1" i="0" u="none" strike="noStrike" baseline="0">
                <a:solidFill>
                  <a:srgbClr val="000000"/>
                </a:solidFill>
                <a:latin typeface="Arial"/>
                <a:cs typeface="Arial"/>
              </a:rPr>
              <a:t>Planning</a:t>
            </a:r>
          </a:p>
        </xdr:txBody>
      </xdr:sp>
      <xdr:sp macro="" textlink="">
        <xdr:nvSpPr>
          <xdr:cNvPr id="3076" name="Rectangle 4"/>
          <xdr:cNvSpPr>
            <a:spLocks noChangeArrowheads="1"/>
          </xdr:cNvSpPr>
        </xdr:nvSpPr>
        <xdr:spPr bwMode="auto">
          <a:xfrm>
            <a:off x="1398" y="115"/>
            <a:ext cx="253" cy="59"/>
          </a:xfrm>
          <a:prstGeom prst="rect">
            <a:avLst/>
          </a:prstGeom>
          <a:solidFill>
            <a:srgbClr xmlns:mc="http://schemas.openxmlformats.org/markup-compatibility/2006" xmlns:a14="http://schemas.microsoft.com/office/drawing/2010/main" val="FFFFFF" mc:Ignorable="a14" a14:legacySpreadsheetColorIndex="9"/>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en-US" sz="1000" b="1" i="0" u="none" strike="noStrike" baseline="0">
                <a:solidFill>
                  <a:srgbClr val="000000"/>
                </a:solidFill>
                <a:latin typeface="Arial"/>
                <a:cs typeface="Arial"/>
              </a:rPr>
              <a:t>Executing</a:t>
            </a:r>
          </a:p>
        </xdr:txBody>
      </xdr:sp>
      <xdr:sp macro="" textlink="">
        <xdr:nvSpPr>
          <xdr:cNvPr id="3078" name="Rectangle 6"/>
          <xdr:cNvSpPr>
            <a:spLocks noChangeArrowheads="1"/>
          </xdr:cNvSpPr>
        </xdr:nvSpPr>
        <xdr:spPr bwMode="auto">
          <a:xfrm>
            <a:off x="1652" y="115"/>
            <a:ext cx="90" cy="59"/>
          </a:xfrm>
          <a:prstGeom prst="rect">
            <a:avLst/>
          </a:prstGeom>
          <a:solidFill>
            <a:srgbClr xmlns:mc="http://schemas.openxmlformats.org/markup-compatibility/2006" xmlns:a14="http://schemas.microsoft.com/office/drawing/2010/main" val="FFFFFF" mc:Ignorable="a14" a14:legacySpreadsheetColorIndex="9"/>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en-US" sz="1000" b="1" i="0" u="none" strike="noStrike" baseline="0">
                <a:solidFill>
                  <a:srgbClr val="000000"/>
                </a:solidFill>
                <a:latin typeface="Arial"/>
                <a:cs typeface="Arial"/>
              </a:rPr>
              <a:t>Closing</a:t>
            </a:r>
          </a:p>
        </xdr:txBody>
      </xdr:sp>
      <xdr:grpSp>
        <xdr:nvGrpSpPr>
          <xdr:cNvPr id="3088" name="Group 16"/>
          <xdr:cNvGrpSpPr>
            <a:grpSpLocks/>
          </xdr:cNvGrpSpPr>
        </xdr:nvGrpSpPr>
        <xdr:grpSpPr bwMode="auto">
          <a:xfrm>
            <a:off x="1399" y="137"/>
            <a:ext cx="251" cy="33"/>
            <a:chOff x="1397" y="142"/>
            <a:chExt cx="251" cy="33"/>
          </a:xfrm>
        </xdr:grpSpPr>
        <xdr:sp macro="" textlink="">
          <xdr:nvSpPr>
            <xdr:cNvPr id="3075" name="Rectangle 3"/>
            <xdr:cNvSpPr>
              <a:spLocks noChangeArrowheads="1"/>
            </xdr:cNvSpPr>
          </xdr:nvSpPr>
          <xdr:spPr bwMode="auto">
            <a:xfrm>
              <a:off x="1397" y="142"/>
              <a:ext cx="83" cy="3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9" name="Rectangle 7"/>
            <xdr:cNvSpPr>
              <a:spLocks noChangeArrowheads="1"/>
            </xdr:cNvSpPr>
          </xdr:nvSpPr>
          <xdr:spPr bwMode="auto">
            <a:xfrm>
              <a:off x="1481" y="142"/>
              <a:ext cx="83" cy="3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80" name="Rectangle 8"/>
            <xdr:cNvSpPr>
              <a:spLocks noChangeArrowheads="1"/>
            </xdr:cNvSpPr>
          </xdr:nvSpPr>
          <xdr:spPr bwMode="auto">
            <a:xfrm>
              <a:off x="1565" y="142"/>
              <a:ext cx="83" cy="3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3082" name="Text Box 10"/>
          <xdr:cNvSpPr txBox="1">
            <a:spLocks noChangeArrowheads="1"/>
          </xdr:cNvSpPr>
        </xdr:nvSpPr>
        <xdr:spPr bwMode="auto">
          <a:xfrm>
            <a:off x="1341" y="175"/>
            <a:ext cx="317"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US" sz="1400" b="1" i="0" u="none" strike="noStrike" baseline="0">
                <a:solidFill>
                  <a:srgbClr val="000000"/>
                </a:solidFill>
                <a:latin typeface="Arial"/>
                <a:cs typeface="Arial"/>
              </a:rPr>
              <a:t>"X"</a:t>
            </a:r>
            <a:r>
              <a:rPr lang="en-US" sz="1000" b="1" i="0" u="none" strike="noStrike" baseline="0">
                <a:solidFill>
                  <a:srgbClr val="000000"/>
                </a:solidFill>
                <a:latin typeface="Arial"/>
                <a:cs typeface="Arial"/>
              </a:rPr>
              <a:t> -  indicates current phase of project.</a:t>
            </a:r>
          </a:p>
        </xdr:txBody>
      </xdr:sp>
      <xdr:sp macro="" textlink="">
        <xdr:nvSpPr>
          <xdr:cNvPr id="3084" name="Rectangle 12"/>
          <xdr:cNvSpPr>
            <a:spLocks noChangeArrowheads="1"/>
          </xdr:cNvSpPr>
        </xdr:nvSpPr>
        <xdr:spPr bwMode="auto">
          <a:xfrm>
            <a:off x="1313" y="137"/>
            <a:ext cx="83" cy="3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85" name="Rectangle 13"/>
          <xdr:cNvSpPr>
            <a:spLocks noChangeArrowheads="1"/>
          </xdr:cNvSpPr>
        </xdr:nvSpPr>
        <xdr:spPr bwMode="auto">
          <a:xfrm>
            <a:off x="1227" y="137"/>
            <a:ext cx="83" cy="3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86" name="Rectangle 14"/>
          <xdr:cNvSpPr>
            <a:spLocks noChangeArrowheads="1"/>
          </xdr:cNvSpPr>
        </xdr:nvSpPr>
        <xdr:spPr bwMode="auto">
          <a:xfrm>
            <a:off x="1653" y="137"/>
            <a:ext cx="83" cy="3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oneCellAnchor>
    <xdr:from>
      <xdr:col>10</xdr:col>
      <xdr:colOff>923925</xdr:colOff>
      <xdr:row>2</xdr:row>
      <xdr:rowOff>28575</xdr:rowOff>
    </xdr:from>
    <xdr:ext cx="219075" cy="276225"/>
    <xdr:sp macro="" textlink="">
      <xdr:nvSpPr>
        <xdr:cNvPr id="3083" name="Text Box 11"/>
        <xdr:cNvSpPr txBox="1">
          <a:spLocks noChangeArrowheads="1"/>
        </xdr:cNvSpPr>
      </xdr:nvSpPr>
      <xdr:spPr bwMode="auto">
        <a:xfrm>
          <a:off x="14220825" y="857250"/>
          <a:ext cx="2190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18288" bIns="0" anchor="t" upright="1">
          <a:spAutoFit/>
        </a:bodyPr>
        <a:lstStyle/>
        <a:p>
          <a:pPr algn="ctr" rtl="0">
            <a:defRPr sz="1000"/>
          </a:pPr>
          <a:r>
            <a:rPr lang="en-US" sz="1400" b="1" i="0" u="none" strike="noStrike" baseline="0">
              <a:solidFill>
                <a:srgbClr val="000000"/>
              </a:solidFill>
              <a:latin typeface="Arial"/>
              <a:cs typeface="Arial"/>
            </a:rPr>
            <a:t>X</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pane xSplit="1" ySplit="1" topLeftCell="B2" activePane="bottomRight" state="frozen"/>
      <selection pane="topRight" activeCell="B1" sqref="B1"/>
      <selection pane="bottomLeft" activeCell="A2" sqref="A2"/>
      <selection pane="bottomRight" activeCell="C1" sqref="C1"/>
    </sheetView>
  </sheetViews>
  <sheetFormatPr defaultColWidth="9.140625" defaultRowHeight="11.25" x14ac:dyDescent="0.2"/>
  <cols>
    <col min="1" max="1" width="2.7109375" style="29" bestFit="1" customWidth="1"/>
    <col min="2" max="2" width="45.42578125" style="30" customWidth="1"/>
    <col min="3" max="16384" width="9.140625" style="29"/>
  </cols>
  <sheetData>
    <row r="1" spans="1:2" ht="12.75" customHeight="1" x14ac:dyDescent="0.2">
      <c r="A1" s="123" t="s">
        <v>123</v>
      </c>
      <c r="B1" s="123"/>
    </row>
    <row r="2" spans="1:2" ht="22.5" x14ac:dyDescent="0.2">
      <c r="A2" s="33">
        <v>1</v>
      </c>
      <c r="B2" s="31" t="s">
        <v>128</v>
      </c>
    </row>
    <row r="3" spans="1:2" ht="78.75" x14ac:dyDescent="0.2">
      <c r="A3" s="33">
        <f>A2+1</f>
        <v>2</v>
      </c>
      <c r="B3" s="31" t="s">
        <v>139</v>
      </c>
    </row>
    <row r="4" spans="1:2" ht="45" x14ac:dyDescent="0.2">
      <c r="A4" s="33">
        <f t="shared" ref="A4:A15" si="0">A3+1</f>
        <v>3</v>
      </c>
      <c r="B4" s="31" t="s">
        <v>135</v>
      </c>
    </row>
    <row r="5" spans="1:2" ht="33.75" x14ac:dyDescent="0.2">
      <c r="A5" s="33">
        <f t="shared" si="0"/>
        <v>4</v>
      </c>
      <c r="B5" s="31" t="s">
        <v>127</v>
      </c>
    </row>
    <row r="6" spans="1:2" ht="45" x14ac:dyDescent="0.2">
      <c r="A6" s="33">
        <f t="shared" si="0"/>
        <v>5</v>
      </c>
      <c r="B6" s="31" t="s">
        <v>126</v>
      </c>
    </row>
    <row r="7" spans="1:2" ht="67.5" x14ac:dyDescent="0.2">
      <c r="A7" s="33">
        <f t="shared" si="0"/>
        <v>6</v>
      </c>
      <c r="B7" s="31" t="s">
        <v>140</v>
      </c>
    </row>
    <row r="8" spans="1:2" ht="33.75" x14ac:dyDescent="0.2">
      <c r="A8" s="33">
        <f t="shared" si="0"/>
        <v>7</v>
      </c>
      <c r="B8" s="31" t="s">
        <v>125</v>
      </c>
    </row>
    <row r="9" spans="1:2" ht="45" x14ac:dyDescent="0.2">
      <c r="A9" s="33">
        <f t="shared" si="0"/>
        <v>8</v>
      </c>
      <c r="B9" s="31" t="s">
        <v>131</v>
      </c>
    </row>
    <row r="10" spans="1:2" ht="33.75" x14ac:dyDescent="0.2">
      <c r="A10" s="33">
        <f t="shared" si="0"/>
        <v>9</v>
      </c>
      <c r="B10" s="31" t="s">
        <v>132</v>
      </c>
    </row>
    <row r="11" spans="1:2" ht="22.5" x14ac:dyDescent="0.2">
      <c r="A11" s="33">
        <f t="shared" si="0"/>
        <v>10</v>
      </c>
      <c r="B11" s="31" t="s">
        <v>137</v>
      </c>
    </row>
    <row r="12" spans="1:2" x14ac:dyDescent="0.2">
      <c r="A12" s="33">
        <f t="shared" si="0"/>
        <v>11</v>
      </c>
      <c r="B12" s="31" t="s">
        <v>138</v>
      </c>
    </row>
    <row r="13" spans="1:2" ht="22.5" x14ac:dyDescent="0.2">
      <c r="A13" s="33">
        <f t="shared" si="0"/>
        <v>12</v>
      </c>
      <c r="B13" s="31" t="s">
        <v>124</v>
      </c>
    </row>
    <row r="14" spans="1:2" ht="22.5" x14ac:dyDescent="0.2">
      <c r="A14" s="33">
        <f t="shared" si="0"/>
        <v>13</v>
      </c>
      <c r="B14" s="31" t="s">
        <v>130</v>
      </c>
    </row>
    <row r="15" spans="1:2" ht="22.5" x14ac:dyDescent="0.2">
      <c r="A15" s="33">
        <f t="shared" si="0"/>
        <v>14</v>
      </c>
      <c r="B15" s="31" t="s">
        <v>129</v>
      </c>
    </row>
  </sheetData>
  <mergeCells count="1">
    <mergeCell ref="A1:B1"/>
  </mergeCells>
  <phoneticPr fontId="1"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activeCell="A20" sqref="A20"/>
    </sheetView>
  </sheetViews>
  <sheetFormatPr defaultColWidth="9.140625" defaultRowHeight="12.75" x14ac:dyDescent="0.2"/>
  <cols>
    <col min="1" max="1" width="28.5703125" style="3" customWidth="1"/>
    <col min="2" max="2" width="109.7109375" style="4" customWidth="1"/>
    <col min="3" max="16384" width="9.140625" style="3"/>
  </cols>
  <sheetData>
    <row r="1" spans="1:2" ht="16.5" thickBot="1" x14ac:dyDescent="0.25">
      <c r="A1" s="124" t="s">
        <v>101</v>
      </c>
      <c r="B1" s="125"/>
    </row>
    <row r="2" spans="1:2" x14ac:dyDescent="0.2">
      <c r="A2" s="7" t="s">
        <v>1</v>
      </c>
      <c r="B2" s="8" t="s">
        <v>2</v>
      </c>
    </row>
    <row r="3" spans="1:2" x14ac:dyDescent="0.2">
      <c r="A3" s="7" t="s">
        <v>85</v>
      </c>
      <c r="B3" s="8" t="s">
        <v>102</v>
      </c>
    </row>
    <row r="4" spans="1:2" ht="51" x14ac:dyDescent="0.2">
      <c r="A4" s="7" t="s">
        <v>26</v>
      </c>
      <c r="B4" s="9" t="s">
        <v>133</v>
      </c>
    </row>
    <row r="5" spans="1:2" ht="38.25" x14ac:dyDescent="0.2">
      <c r="A5" s="7" t="s">
        <v>86</v>
      </c>
      <c r="B5" s="8" t="s">
        <v>93</v>
      </c>
    </row>
    <row r="6" spans="1:2" ht="25.5" x14ac:dyDescent="0.2">
      <c r="A6" s="7" t="s">
        <v>28</v>
      </c>
      <c r="B6" s="8" t="s">
        <v>87</v>
      </c>
    </row>
    <row r="7" spans="1:2" ht="25.5" x14ac:dyDescent="0.2">
      <c r="A7" s="7" t="s">
        <v>25</v>
      </c>
      <c r="B7" s="8" t="s">
        <v>30</v>
      </c>
    </row>
    <row r="8" spans="1:2" x14ac:dyDescent="0.2">
      <c r="A8" s="7" t="s">
        <v>84</v>
      </c>
      <c r="B8" s="8" t="s">
        <v>103</v>
      </c>
    </row>
    <row r="9" spans="1:2" ht="25.5" x14ac:dyDescent="0.2">
      <c r="A9" s="7" t="s">
        <v>60</v>
      </c>
      <c r="B9" s="8" t="s">
        <v>134</v>
      </c>
    </row>
    <row r="10" spans="1:2" x14ac:dyDescent="0.2">
      <c r="A10" s="7" t="s">
        <v>89</v>
      </c>
      <c r="B10" s="8" t="s">
        <v>90</v>
      </c>
    </row>
    <row r="11" spans="1:2" ht="25.5" x14ac:dyDescent="0.2">
      <c r="A11" s="7" t="s">
        <v>61</v>
      </c>
      <c r="B11" s="8" t="s">
        <v>91</v>
      </c>
    </row>
    <row r="12" spans="1:2" x14ac:dyDescent="0.2">
      <c r="A12" s="7" t="s">
        <v>59</v>
      </c>
      <c r="B12" s="8" t="s">
        <v>88</v>
      </c>
    </row>
    <row r="13" spans="1:2" ht="38.25" x14ac:dyDescent="0.2">
      <c r="A13" s="7" t="s">
        <v>27</v>
      </c>
      <c r="B13" s="9" t="s">
        <v>29</v>
      </c>
    </row>
    <row r="14" spans="1:2" x14ac:dyDescent="0.2">
      <c r="A14" s="7" t="s">
        <v>97</v>
      </c>
      <c r="B14" s="8" t="s">
        <v>98</v>
      </c>
    </row>
    <row r="15" spans="1:2" ht="38.25" x14ac:dyDescent="0.2">
      <c r="A15" s="7" t="s">
        <v>99</v>
      </c>
      <c r="B15" s="8" t="s">
        <v>100</v>
      </c>
    </row>
    <row r="16" spans="1:2" x14ac:dyDescent="0.2">
      <c r="A16" s="7" t="s">
        <v>23</v>
      </c>
      <c r="B16" s="8" t="s">
        <v>92</v>
      </c>
    </row>
    <row r="17" spans="1:2" ht="25.5" x14ac:dyDescent="0.2">
      <c r="A17" s="10" t="s">
        <v>62</v>
      </c>
      <c r="B17" s="11" t="s">
        <v>94</v>
      </c>
    </row>
    <row r="18" spans="1:2" x14ac:dyDescent="0.2">
      <c r="A18" s="10" t="s">
        <v>95</v>
      </c>
      <c r="B18" s="11" t="s">
        <v>96</v>
      </c>
    </row>
    <row r="19" spans="1:2" ht="26.25" thickBot="1" x14ac:dyDescent="0.25">
      <c r="A19" s="12" t="s">
        <v>24</v>
      </c>
      <c r="B19" s="13" t="s">
        <v>121</v>
      </c>
    </row>
  </sheetData>
  <sheetProtection password="C079" sheet="1" objects="1" scenarios="1"/>
  <mergeCells count="1">
    <mergeCell ref="A1:B1"/>
  </mergeCells>
  <phoneticPr fontId="1" type="noConversion"/>
  <pageMargins left="0.17" right="0.17"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1.25" x14ac:dyDescent="0.2"/>
  <cols>
    <col min="1" max="16384" width="9.140625" style="32"/>
  </cols>
  <sheetData>
    <row r="1" spans="1:1" x14ac:dyDescent="0.2">
      <c r="A1" s="32" t="s">
        <v>136</v>
      </c>
    </row>
  </sheetData>
  <phoneticPr fontId="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tabSelected="1" zoomScale="75" workbookViewId="0"/>
  </sheetViews>
  <sheetFormatPr defaultColWidth="9.140625" defaultRowHeight="12.75" x14ac:dyDescent="0.2"/>
  <cols>
    <col min="1" max="2" width="9.140625" style="1"/>
    <col min="3" max="3" width="35.7109375" style="2" customWidth="1"/>
    <col min="4" max="4" width="9.140625" style="1"/>
    <col min="5" max="5" width="35.7109375" style="1" customWidth="1"/>
    <col min="6" max="6" width="9.140625" style="1"/>
    <col min="7" max="7" width="37.42578125" style="1" customWidth="1"/>
    <col min="8" max="8" width="9.140625" style="1"/>
    <col min="9" max="9" width="35.7109375" style="1" customWidth="1"/>
    <col min="10" max="10" width="9.140625" style="1"/>
    <col min="11" max="11" width="38.5703125" style="1" customWidth="1"/>
    <col min="12" max="12" width="5" style="1" customWidth="1"/>
    <col min="13" max="13" width="35.7109375" style="1" customWidth="1"/>
    <col min="14" max="14" width="7.28515625" style="1" customWidth="1"/>
    <col min="15" max="15" width="21.42578125" style="1" customWidth="1"/>
    <col min="16" max="16" width="20.28515625" style="1" customWidth="1"/>
    <col min="17" max="16384" width="9.140625" style="1"/>
  </cols>
  <sheetData>
    <row r="1" spans="1:16" ht="25.5" customHeight="1" thickBot="1" x14ac:dyDescent="0.25">
      <c r="A1" s="14"/>
      <c r="B1" s="132" t="s">
        <v>19</v>
      </c>
      <c r="C1" s="133"/>
      <c r="D1" s="132" t="s">
        <v>107</v>
      </c>
      <c r="E1" s="133"/>
      <c r="F1" s="132" t="s">
        <v>11</v>
      </c>
      <c r="G1" s="140"/>
      <c r="H1" s="133"/>
      <c r="I1" s="15"/>
      <c r="J1" s="16"/>
      <c r="K1" s="16"/>
      <c r="L1" s="14"/>
      <c r="M1" s="14"/>
      <c r="N1" s="14"/>
    </row>
    <row r="2" spans="1:16" ht="39.75" customHeight="1" thickBot="1" x14ac:dyDescent="0.25">
      <c r="A2" s="14"/>
      <c r="B2" s="17" t="s">
        <v>5</v>
      </c>
      <c r="C2" s="18" t="s">
        <v>147</v>
      </c>
      <c r="D2" s="17" t="s">
        <v>5</v>
      </c>
      <c r="E2" s="18" t="s">
        <v>9</v>
      </c>
      <c r="F2" s="19" t="s">
        <v>12</v>
      </c>
      <c r="G2" s="141" t="s">
        <v>63</v>
      </c>
      <c r="H2" s="142"/>
      <c r="I2" s="20"/>
      <c r="J2" s="16"/>
      <c r="K2" s="16"/>
      <c r="L2" s="14"/>
      <c r="M2" s="14"/>
      <c r="N2" s="14"/>
    </row>
    <row r="3" spans="1:16" ht="38.25" customHeight="1" thickBot="1" x14ac:dyDescent="0.25">
      <c r="A3" s="14"/>
      <c r="B3" s="21" t="s">
        <v>6</v>
      </c>
      <c r="C3" s="18" t="s">
        <v>148</v>
      </c>
      <c r="D3" s="21" t="s">
        <v>6</v>
      </c>
      <c r="E3" s="18" t="s">
        <v>10</v>
      </c>
      <c r="F3" s="22" t="s">
        <v>13</v>
      </c>
      <c r="G3" s="141" t="s">
        <v>64</v>
      </c>
      <c r="H3" s="142"/>
      <c r="I3" s="20"/>
      <c r="J3" s="16"/>
      <c r="K3" s="16"/>
      <c r="L3" s="14"/>
      <c r="M3" s="14"/>
      <c r="N3" s="14"/>
    </row>
    <row r="4" spans="1:16" ht="39" customHeight="1" thickBot="1" x14ac:dyDescent="0.25">
      <c r="A4" s="14"/>
      <c r="B4" s="23" t="s">
        <v>7</v>
      </c>
      <c r="C4" s="18" t="s">
        <v>149</v>
      </c>
      <c r="D4" s="23" t="s">
        <v>7</v>
      </c>
      <c r="E4" s="18" t="s">
        <v>72</v>
      </c>
      <c r="F4" s="22" t="s">
        <v>14</v>
      </c>
      <c r="G4" s="141" t="s">
        <v>65</v>
      </c>
      <c r="H4" s="142"/>
      <c r="I4" s="20"/>
      <c r="J4" s="16"/>
      <c r="K4" s="16"/>
      <c r="L4" s="14"/>
      <c r="M4" s="14"/>
      <c r="N4" s="14"/>
    </row>
    <row r="5" spans="1:16" ht="33" customHeight="1" thickBot="1" x14ac:dyDescent="0.25">
      <c r="A5" s="14"/>
      <c r="B5" s="24" t="s">
        <v>8</v>
      </c>
      <c r="C5" s="25" t="s">
        <v>66</v>
      </c>
      <c r="D5" s="24" t="s">
        <v>8</v>
      </c>
      <c r="E5" s="25" t="s">
        <v>66</v>
      </c>
      <c r="F5" s="143"/>
      <c r="G5" s="144"/>
      <c r="H5" s="14"/>
      <c r="I5" s="20"/>
      <c r="J5" s="16"/>
      <c r="K5" s="16"/>
      <c r="L5" s="14"/>
      <c r="M5" s="14"/>
      <c r="N5" s="14"/>
    </row>
    <row r="6" spans="1:16" ht="23.25" customHeight="1" x14ac:dyDescent="0.2">
      <c r="A6" s="14"/>
      <c r="B6" s="26"/>
      <c r="C6" s="27"/>
      <c r="D6" s="26"/>
      <c r="E6" s="27"/>
      <c r="F6" s="6"/>
      <c r="G6" s="6"/>
      <c r="H6" s="14"/>
      <c r="I6" s="20"/>
      <c r="J6" s="16"/>
      <c r="K6" s="16"/>
      <c r="L6" s="14"/>
      <c r="M6" s="14"/>
      <c r="N6" s="14"/>
    </row>
    <row r="7" spans="1:16" ht="5.25" customHeight="1" thickBot="1" x14ac:dyDescent="0.25">
      <c r="A7" s="14"/>
      <c r="B7" s="14"/>
      <c r="C7" s="14"/>
      <c r="D7" s="14"/>
      <c r="E7" s="14"/>
      <c r="F7" s="14"/>
      <c r="G7" s="14"/>
      <c r="H7" s="14"/>
      <c r="I7" s="14"/>
      <c r="J7" s="14"/>
      <c r="K7" s="14"/>
      <c r="L7" s="14"/>
      <c r="M7" s="14"/>
      <c r="N7" s="14"/>
    </row>
    <row r="8" spans="1:16" ht="30" customHeight="1" thickBot="1" x14ac:dyDescent="0.25">
      <c r="A8" s="126" t="s">
        <v>21</v>
      </c>
      <c r="B8" s="127"/>
      <c r="C8" s="134" t="s">
        <v>15</v>
      </c>
      <c r="D8" s="135"/>
      <c r="E8" s="134" t="s">
        <v>16</v>
      </c>
      <c r="F8" s="135"/>
      <c r="G8" s="134" t="s">
        <v>17</v>
      </c>
      <c r="H8" s="135"/>
      <c r="I8" s="134" t="s">
        <v>68</v>
      </c>
      <c r="J8" s="135"/>
      <c r="K8" s="134" t="s">
        <v>18</v>
      </c>
      <c r="L8" s="135"/>
      <c r="M8" s="147" t="s">
        <v>67</v>
      </c>
      <c r="N8" s="148"/>
    </row>
    <row r="9" spans="1:16" ht="120" customHeight="1" thickBot="1" x14ac:dyDescent="0.25">
      <c r="A9" s="128" t="s">
        <v>20</v>
      </c>
      <c r="B9" s="129"/>
      <c r="C9" s="136" t="s">
        <v>108</v>
      </c>
      <c r="D9" s="152"/>
      <c r="E9" s="136" t="s">
        <v>109</v>
      </c>
      <c r="F9" s="137"/>
      <c r="G9" s="136" t="s">
        <v>3</v>
      </c>
      <c r="H9" s="137"/>
      <c r="I9" s="136" t="s">
        <v>111</v>
      </c>
      <c r="J9" s="137"/>
      <c r="K9" s="136" t="s">
        <v>110</v>
      </c>
      <c r="L9" s="137"/>
      <c r="M9" s="136" t="s">
        <v>70</v>
      </c>
      <c r="N9" s="137"/>
    </row>
    <row r="10" spans="1:16" ht="198" customHeight="1" thickBot="1" x14ac:dyDescent="0.25">
      <c r="A10" s="126" t="s">
        <v>104</v>
      </c>
      <c r="B10" s="127"/>
      <c r="C10" s="139" t="s">
        <v>112</v>
      </c>
      <c r="D10" s="137"/>
      <c r="E10" s="136" t="s">
        <v>113</v>
      </c>
      <c r="F10" s="137"/>
      <c r="G10" s="136" t="s">
        <v>69</v>
      </c>
      <c r="H10" s="137"/>
      <c r="I10" s="139" t="s">
        <v>117</v>
      </c>
      <c r="J10" s="137"/>
      <c r="K10" s="136" t="s">
        <v>142</v>
      </c>
      <c r="L10" s="137"/>
      <c r="M10" s="136" t="s">
        <v>71</v>
      </c>
      <c r="N10" s="137"/>
    </row>
    <row r="11" spans="1:16" ht="183.75" customHeight="1" thickBot="1" x14ac:dyDescent="0.25">
      <c r="A11" s="126" t="s">
        <v>105</v>
      </c>
      <c r="B11" s="127"/>
      <c r="C11" s="130" t="s">
        <v>120</v>
      </c>
      <c r="D11" s="131"/>
      <c r="E11" s="138" t="s">
        <v>114</v>
      </c>
      <c r="F11" s="131"/>
      <c r="G11" s="138" t="s">
        <v>74</v>
      </c>
      <c r="H11" s="131"/>
      <c r="I11" s="138" t="s">
        <v>116</v>
      </c>
      <c r="J11" s="131"/>
      <c r="K11" s="138" t="s">
        <v>73</v>
      </c>
      <c r="L11" s="131"/>
      <c r="M11" s="130" t="s">
        <v>118</v>
      </c>
      <c r="N11" s="131"/>
    </row>
    <row r="12" spans="1:16" ht="48" customHeight="1" thickBot="1" x14ac:dyDescent="0.25">
      <c r="A12" s="126" t="s">
        <v>22</v>
      </c>
      <c r="B12" s="127"/>
      <c r="C12" s="153" t="s">
        <v>115</v>
      </c>
      <c r="D12" s="145"/>
      <c r="E12" s="145"/>
      <c r="F12" s="145"/>
      <c r="G12" s="145"/>
      <c r="H12" s="145"/>
      <c r="I12" s="145"/>
      <c r="J12" s="145"/>
      <c r="K12" s="145"/>
      <c r="L12" s="145"/>
      <c r="M12" s="145"/>
      <c r="N12" s="146"/>
      <c r="O12" s="5"/>
      <c r="P12" s="5"/>
    </row>
    <row r="13" spans="1:16" ht="114" customHeight="1" thickBot="1" x14ac:dyDescent="0.25">
      <c r="A13" s="126" t="s">
        <v>81</v>
      </c>
      <c r="B13" s="127"/>
      <c r="C13" s="141" t="s">
        <v>119</v>
      </c>
      <c r="D13" s="145"/>
      <c r="E13" s="145"/>
      <c r="F13" s="145"/>
      <c r="G13" s="145"/>
      <c r="H13" s="145"/>
      <c r="I13" s="145"/>
      <c r="J13" s="145"/>
      <c r="K13" s="145"/>
      <c r="L13" s="145"/>
      <c r="M13" s="145"/>
      <c r="N13" s="146"/>
      <c r="O13" s="5"/>
      <c r="P13" s="5"/>
    </row>
    <row r="14" spans="1:16" ht="25.5" customHeight="1" x14ac:dyDescent="0.2">
      <c r="A14" s="14"/>
      <c r="B14" s="14"/>
      <c r="C14" s="149" t="s">
        <v>106</v>
      </c>
      <c r="D14" s="150"/>
      <c r="E14" s="151"/>
      <c r="F14" s="28"/>
      <c r="G14" s="14"/>
      <c r="H14" s="14"/>
      <c r="I14" s="14"/>
      <c r="J14" s="14"/>
      <c r="K14" s="14"/>
      <c r="L14" s="14"/>
      <c r="M14" s="14"/>
      <c r="N14" s="14"/>
    </row>
    <row r="15" spans="1:16" x14ac:dyDescent="0.2">
      <c r="A15" s="1" t="s">
        <v>146</v>
      </c>
    </row>
  </sheetData>
  <sheetProtection password="C079" sheet="1" objects="1" scenarios="1"/>
  <mergeCells count="40">
    <mergeCell ref="C13:N13"/>
    <mergeCell ref="M8:N8"/>
    <mergeCell ref="M9:N9"/>
    <mergeCell ref="M10:N10"/>
    <mergeCell ref="C14:E14"/>
    <mergeCell ref="G11:H11"/>
    <mergeCell ref="E8:F8"/>
    <mergeCell ref="E9:F9"/>
    <mergeCell ref="E10:F10"/>
    <mergeCell ref="C8:D8"/>
    <mergeCell ref="C9:D9"/>
    <mergeCell ref="C10:D10"/>
    <mergeCell ref="G10:H10"/>
    <mergeCell ref="C12:N12"/>
    <mergeCell ref="F1:H1"/>
    <mergeCell ref="G3:H3"/>
    <mergeCell ref="G4:H4"/>
    <mergeCell ref="F5:G5"/>
    <mergeCell ref="G2:H2"/>
    <mergeCell ref="B1:C1"/>
    <mergeCell ref="D1:E1"/>
    <mergeCell ref="A13:B13"/>
    <mergeCell ref="M11:N11"/>
    <mergeCell ref="K8:L8"/>
    <mergeCell ref="K9:L9"/>
    <mergeCell ref="K10:L10"/>
    <mergeCell ref="K11:L11"/>
    <mergeCell ref="A12:B12"/>
    <mergeCell ref="I11:J11"/>
    <mergeCell ref="I8:J8"/>
    <mergeCell ref="I9:J9"/>
    <mergeCell ref="I10:J10"/>
    <mergeCell ref="E11:F11"/>
    <mergeCell ref="G8:H8"/>
    <mergeCell ref="G9:H9"/>
    <mergeCell ref="A10:B10"/>
    <mergeCell ref="A9:B9"/>
    <mergeCell ref="A8:B8"/>
    <mergeCell ref="A11:B11"/>
    <mergeCell ref="C11:D11"/>
  </mergeCells>
  <phoneticPr fontId="1" type="noConversion"/>
  <pageMargins left="0.17" right="0.17" top="0.81" bottom="1" header="0.4" footer="0.5"/>
  <pageSetup scale="48" orientation="landscape" r:id="rId1"/>
  <headerFooter alignWithMargins="0">
    <oddHeader>&amp;C&amp;"Arial,Bold"&amp;24Project Management and "IV and V" Status Dashboard</oddHeader>
    <oddFooter>&amp;Lv3.0&amp;R&amp;D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161"/>
  <sheetViews>
    <sheetView zoomScaleNormal="100" workbookViewId="0">
      <selection activeCell="S28" sqref="S28"/>
    </sheetView>
  </sheetViews>
  <sheetFormatPr defaultColWidth="9.140625" defaultRowHeight="12" x14ac:dyDescent="0.2"/>
  <cols>
    <col min="1" max="1" width="11.140625" style="63" bestFit="1" customWidth="1"/>
    <col min="2" max="2" width="35.5703125" style="63" customWidth="1"/>
    <col min="3" max="4" width="13.7109375" style="63" customWidth="1"/>
    <col min="5" max="5" width="34.140625" style="64" customWidth="1"/>
    <col min="6" max="6" width="14.7109375" style="64" customWidth="1"/>
    <col min="7" max="7" width="6.7109375" style="63" customWidth="1"/>
    <col min="8" max="8" width="10.28515625" style="63" customWidth="1"/>
    <col min="9" max="9" width="8.7109375" style="63" customWidth="1"/>
    <col min="10" max="10" width="3.5703125" style="63" bestFit="1" customWidth="1"/>
    <col min="11" max="11" width="4.42578125" style="63" bestFit="1" customWidth="1"/>
    <col min="12" max="12" width="3.5703125" style="63" bestFit="1" customWidth="1"/>
    <col min="13" max="14" width="4" style="63" bestFit="1" customWidth="1"/>
    <col min="15" max="15" width="3.5703125" style="63" bestFit="1" customWidth="1"/>
    <col min="16" max="16" width="9.28515625" style="63" bestFit="1" customWidth="1"/>
    <col min="17" max="17" width="10.140625" style="63" bestFit="1" customWidth="1"/>
    <col min="18" max="18" width="9" style="63" customWidth="1"/>
    <col min="19" max="19" width="10.7109375" style="63" bestFit="1" customWidth="1"/>
    <col min="20" max="20" width="9.28515625" style="63" bestFit="1" customWidth="1"/>
    <col min="21" max="16384" width="9.140625" style="63"/>
  </cols>
  <sheetData>
    <row r="2" spans="1:12" s="35" customFormat="1" ht="20.25" customHeight="1" x14ac:dyDescent="0.2">
      <c r="A2" s="34" t="s">
        <v>75</v>
      </c>
      <c r="C2" s="36" t="s">
        <v>4</v>
      </c>
      <c r="E2" s="36"/>
      <c r="F2" s="36"/>
    </row>
    <row r="3" spans="1:12" s="35" customFormat="1" ht="24" customHeight="1" x14ac:dyDescent="0.2">
      <c r="B3" s="159" t="s">
        <v>83</v>
      </c>
      <c r="C3" s="159"/>
      <c r="D3" s="159"/>
      <c r="E3" s="159"/>
      <c r="F3" s="37"/>
      <c r="G3" s="38"/>
      <c r="H3" s="38"/>
      <c r="I3" s="38"/>
    </row>
    <row r="4" spans="1:12" s="35" customFormat="1" ht="19.5" customHeight="1" x14ac:dyDescent="0.2">
      <c r="B4" s="160" t="s">
        <v>80</v>
      </c>
      <c r="C4" s="160"/>
      <c r="D4" s="160"/>
      <c r="E4" s="160"/>
      <c r="F4" s="160"/>
      <c r="G4" s="161"/>
      <c r="H4" s="161"/>
      <c r="I4" s="161"/>
    </row>
    <row r="5" spans="1:12" s="35" customFormat="1" ht="33" customHeight="1" x14ac:dyDescent="0.2">
      <c r="B5" s="154" t="s">
        <v>164</v>
      </c>
      <c r="C5" s="155"/>
      <c r="D5" s="155"/>
      <c r="E5" s="155"/>
      <c r="F5" s="155"/>
      <c r="G5" s="39"/>
      <c r="H5" s="40"/>
      <c r="I5" s="40"/>
    </row>
    <row r="6" spans="1:12" s="35" customFormat="1" ht="24" x14ac:dyDescent="0.2">
      <c r="B6" s="41"/>
      <c r="C6" s="42" t="s">
        <v>143</v>
      </c>
      <c r="D6" s="42" t="s">
        <v>144</v>
      </c>
      <c r="E6" s="42" t="s">
        <v>145</v>
      </c>
      <c r="F6" s="43" t="s">
        <v>79</v>
      </c>
      <c r="H6" s="44"/>
      <c r="I6" s="45"/>
    </row>
    <row r="7" spans="1:12" s="35" customFormat="1" ht="18" customHeight="1" x14ac:dyDescent="0.2">
      <c r="B7" s="46"/>
      <c r="C7" s="47" t="s">
        <v>150</v>
      </c>
      <c r="D7" s="47" t="s">
        <v>141</v>
      </c>
      <c r="E7" s="47"/>
      <c r="F7" s="48">
        <f>IF(C7="x",C17-0.2,IF(D7="x",C17,IF(E7="x",C17+0.2)))</f>
        <v>0.9</v>
      </c>
      <c r="H7" s="44"/>
      <c r="I7" s="45"/>
    </row>
    <row r="8" spans="1:12" s="35" customFormat="1" x14ac:dyDescent="0.2"/>
    <row r="9" spans="1:12" s="35" customFormat="1" ht="32.25" customHeight="1" x14ac:dyDescent="0.2">
      <c r="B9" s="154" t="s">
        <v>163</v>
      </c>
      <c r="C9" s="155"/>
      <c r="D9" s="155"/>
      <c r="E9" s="155"/>
      <c r="F9" s="155"/>
      <c r="G9" s="41"/>
      <c r="H9" s="44"/>
      <c r="I9" s="44"/>
    </row>
    <row r="10" spans="1:12" s="35" customFormat="1" ht="24" x14ac:dyDescent="0.2">
      <c r="B10" s="41"/>
      <c r="C10" s="42" t="s">
        <v>143</v>
      </c>
      <c r="D10" s="42" t="s">
        <v>144</v>
      </c>
      <c r="E10" s="42" t="s">
        <v>145</v>
      </c>
      <c r="F10" s="43" t="s">
        <v>79</v>
      </c>
      <c r="H10" s="44"/>
      <c r="I10" s="45"/>
    </row>
    <row r="11" spans="1:12" s="35" customFormat="1" ht="18" customHeight="1" x14ac:dyDescent="0.2">
      <c r="B11" s="46"/>
      <c r="C11" s="47"/>
      <c r="D11" s="47" t="s">
        <v>141</v>
      </c>
      <c r="E11" s="47"/>
      <c r="F11" s="48">
        <f>IF(C11="x",C17-0.2,IF(D11="x",C17,IF(E11="x",C17+0.2)))</f>
        <v>0.9</v>
      </c>
      <c r="H11" s="44"/>
      <c r="I11" s="45"/>
    </row>
    <row r="12" spans="1:12" s="35" customFormat="1" x14ac:dyDescent="0.2">
      <c r="B12" s="49"/>
    </row>
    <row r="13" spans="1:12" s="35" customFormat="1" ht="21.75" customHeight="1" x14ac:dyDescent="0.2">
      <c r="B13" s="50" t="s">
        <v>0</v>
      </c>
      <c r="C13" s="51"/>
      <c r="D13" s="51"/>
      <c r="E13" s="51"/>
      <c r="F13" s="47" t="s">
        <v>141</v>
      </c>
      <c r="G13" s="52"/>
    </row>
    <row r="14" spans="1:12" s="53" customFormat="1" ht="12.75" customHeight="1" x14ac:dyDescent="0.2"/>
    <row r="15" spans="1:12" s="35" customFormat="1" ht="18" customHeight="1" x14ac:dyDescent="0.2">
      <c r="B15" s="54" t="s">
        <v>76</v>
      </c>
      <c r="C15" s="55"/>
      <c r="D15" s="53"/>
      <c r="H15" s="56"/>
      <c r="I15" s="56"/>
      <c r="J15" s="56"/>
      <c r="K15" s="56"/>
      <c r="L15" s="56"/>
    </row>
    <row r="16" spans="1:12" s="35" customFormat="1" ht="18" customHeight="1" x14ac:dyDescent="0.2">
      <c r="B16" s="57" t="s">
        <v>77</v>
      </c>
      <c r="C16" s="58">
        <f>(F7+F11)/2</f>
        <v>0.9</v>
      </c>
      <c r="D16" s="53"/>
    </row>
    <row r="17" spans="1:20" s="35" customFormat="1" ht="18" customHeight="1" x14ac:dyDescent="0.2">
      <c r="B17" s="59" t="s">
        <v>78</v>
      </c>
      <c r="C17" s="60">
        <f>IF(F13="x", G155, G155-0.1)</f>
        <v>0.9</v>
      </c>
      <c r="D17" s="53"/>
    </row>
    <row r="18" spans="1:20" s="35" customFormat="1" ht="18" customHeight="1" x14ac:dyDescent="0.2">
      <c r="B18" s="61" t="s">
        <v>82</v>
      </c>
      <c r="C18" s="62">
        <f>AVERAGE(C16:C17)</f>
        <v>0.9</v>
      </c>
      <c r="D18" s="53"/>
    </row>
    <row r="21" spans="1:20" ht="12.75" thickBot="1" x14ac:dyDescent="0.25"/>
    <row r="22" spans="1:20" s="67" customFormat="1" ht="24.75" thickBot="1" x14ac:dyDescent="0.25">
      <c r="A22" s="65" t="s">
        <v>31</v>
      </c>
      <c r="B22" s="65" t="s">
        <v>32</v>
      </c>
      <c r="C22" s="65" t="s">
        <v>33</v>
      </c>
      <c r="D22" s="65" t="s">
        <v>34</v>
      </c>
      <c r="E22" s="66" t="s">
        <v>35</v>
      </c>
      <c r="F22" s="66" t="s">
        <v>165</v>
      </c>
      <c r="G22" s="162" t="s">
        <v>51</v>
      </c>
      <c r="H22" s="163"/>
      <c r="I22" s="164"/>
      <c r="J22" s="156" t="s">
        <v>52</v>
      </c>
      <c r="K22" s="157"/>
      <c r="L22" s="158"/>
      <c r="M22" s="156" t="s">
        <v>53</v>
      </c>
      <c r="N22" s="157"/>
      <c r="O22" s="158"/>
      <c r="P22" s="156" t="s">
        <v>156</v>
      </c>
      <c r="Q22" s="158"/>
      <c r="R22" s="156" t="s">
        <v>152</v>
      </c>
      <c r="S22" s="157"/>
      <c r="T22" s="158"/>
    </row>
    <row r="23" spans="1:20" ht="48.75" thickBot="1" x14ac:dyDescent="0.25">
      <c r="A23" s="68" t="s">
        <v>36</v>
      </c>
      <c r="B23" s="69" t="s">
        <v>37</v>
      </c>
      <c r="C23" s="69" t="s">
        <v>58</v>
      </c>
      <c r="D23" s="69" t="s">
        <v>58</v>
      </c>
      <c r="E23" s="70" t="s">
        <v>38</v>
      </c>
      <c r="F23" s="71" t="s">
        <v>166</v>
      </c>
      <c r="G23" s="72" t="s">
        <v>42</v>
      </c>
      <c r="H23" s="72" t="s">
        <v>43</v>
      </c>
      <c r="I23" s="72" t="s">
        <v>45</v>
      </c>
      <c r="J23" s="73" t="s">
        <v>44</v>
      </c>
      <c r="K23" s="73" t="s">
        <v>46</v>
      </c>
      <c r="L23" s="73" t="s">
        <v>48</v>
      </c>
      <c r="M23" s="73" t="s">
        <v>47</v>
      </c>
      <c r="N23" s="73" t="s">
        <v>49</v>
      </c>
      <c r="O23" s="73" t="s">
        <v>50</v>
      </c>
      <c r="P23" s="73" t="s">
        <v>122</v>
      </c>
      <c r="Q23" s="72" t="s">
        <v>151</v>
      </c>
      <c r="R23" s="74" t="s">
        <v>153</v>
      </c>
      <c r="S23" s="75" t="s">
        <v>154</v>
      </c>
      <c r="T23" s="76" t="s">
        <v>155</v>
      </c>
    </row>
    <row r="24" spans="1:20" ht="12.75" thickBot="1" x14ac:dyDescent="0.25">
      <c r="A24" s="77"/>
      <c r="B24" s="77"/>
      <c r="C24" s="77"/>
      <c r="D24" s="77"/>
      <c r="E24" s="78"/>
      <c r="F24" s="79"/>
      <c r="G24" s="80">
        <f>IF($C24="High",IF($D24="High",1,0),0)</f>
        <v>0</v>
      </c>
      <c r="H24" s="81">
        <f>IF($C24="High",IF($D24="Medium",1,0),0)</f>
        <v>0</v>
      </c>
      <c r="I24" s="82">
        <f>IF($C24="Medium",IF($D24="High",1,0),0)</f>
        <v>0</v>
      </c>
      <c r="J24" s="83">
        <f>IF($C24="High",IF($D24="Low",1,0),0)</f>
        <v>0</v>
      </c>
      <c r="K24" s="84">
        <f>IF($C24="Medium",IF($D24="Medium",1,0),0)</f>
        <v>0</v>
      </c>
      <c r="L24" s="85">
        <f>IF($C24="Low",IF($D24="High",1,0),0)</f>
        <v>0</v>
      </c>
      <c r="M24" s="83">
        <f>IF($C24="Medium",IF($D24="Low",1,0),0)</f>
        <v>0</v>
      </c>
      <c r="N24" s="84">
        <f>IF($C24="Low",IF($D24="Medium",1,0),0)</f>
        <v>0</v>
      </c>
      <c r="O24" s="85">
        <f>IF($C24="Low",IF($D24="Low",1,0),0)</f>
        <v>0</v>
      </c>
      <c r="P24" s="86">
        <f>IF(SUM(G24:I24)&gt;0,IF(E24=" ",0,1),0)</f>
        <v>0</v>
      </c>
      <c r="Q24" s="87">
        <f>IF(B24&gt;" ",IF(SUM(G24:I24)&gt;0,1,IF(SUM(J24:L24)&gt;0,2,IF(SUM(M24:O24)&gt;0,3,1))),0)</f>
        <v>0</v>
      </c>
      <c r="R24" s="83"/>
      <c r="S24" s="88">
        <f ca="1">TODAY()</f>
        <v>42571</v>
      </c>
      <c r="T24" s="89" t="e">
        <f ca="1">NETWORKDAYS(S24,#REF!)</f>
        <v>#REF!</v>
      </c>
    </row>
    <row r="25" spans="1:20" ht="12.75" thickBot="1" x14ac:dyDescent="0.25">
      <c r="A25" s="90"/>
      <c r="B25" s="90"/>
      <c r="C25" s="90"/>
      <c r="D25" s="90"/>
      <c r="E25" s="91"/>
      <c r="F25" s="92"/>
      <c r="G25" s="93">
        <f t="shared" ref="G25:G87" si="0">IF($C25="High",IF($D25="High",1,0),0)</f>
        <v>0</v>
      </c>
      <c r="H25" s="94">
        <f t="shared" ref="H25:H88" si="1">IF($C25="High",IF($D25="Medium",1,0),0)</f>
        <v>0</v>
      </c>
      <c r="I25" s="95">
        <f t="shared" ref="I25:I88" si="2">IF($C25="Medium",IF($D25="High",1,0),0)</f>
        <v>0</v>
      </c>
      <c r="J25" s="93">
        <f t="shared" ref="J25:J88" si="3">IF($C25="High",IF($D25="Low",1,0),0)</f>
        <v>0</v>
      </c>
      <c r="K25" s="94">
        <f t="shared" ref="K25:K88" si="4">IF($C25="Medium",IF($D25="Medium",1,0),0)</f>
        <v>0</v>
      </c>
      <c r="L25" s="95">
        <f t="shared" ref="L25:L88" si="5">IF($C25="Low",IF($D25="High",1,0),0)</f>
        <v>0</v>
      </c>
      <c r="M25" s="93">
        <f t="shared" ref="M25:M88" si="6">IF($C25="Medium",IF($D25="Low",1,0),0)</f>
        <v>0</v>
      </c>
      <c r="N25" s="94">
        <f t="shared" ref="N25:N88" si="7">IF($C25="Low",IF($D25="Medium",1,0),0)</f>
        <v>0</v>
      </c>
      <c r="O25" s="95">
        <f t="shared" ref="O25:O88" si="8">IF($C25="Low",IF($D25="Low",1,0),0)</f>
        <v>0</v>
      </c>
      <c r="P25" s="86">
        <f t="shared" ref="P25:P88" si="9">IF(SUM(G25:I25)&gt;0,IF(E25=" ",0,1),0)</f>
        <v>0</v>
      </c>
      <c r="Q25" s="87">
        <f t="shared" ref="Q25:Q88" si="10">IF(B25&gt;" ",IF(SUM(G25:I25)&gt;0,1,IF(SUM(J25:L25)&gt;0,2,IF(SUM(M25:O25)&gt;0,3,1))),0)</f>
        <v>0</v>
      </c>
      <c r="R25" s="93"/>
      <c r="S25" s="94"/>
      <c r="T25" s="96"/>
    </row>
    <row r="26" spans="1:20" ht="12.75" thickBot="1" x14ac:dyDescent="0.25">
      <c r="A26" s="90"/>
      <c r="B26" s="90"/>
      <c r="C26" s="90"/>
      <c r="D26" s="90"/>
      <c r="E26" s="91"/>
      <c r="F26" s="92"/>
      <c r="G26" s="93">
        <f t="shared" si="0"/>
        <v>0</v>
      </c>
      <c r="H26" s="94">
        <f t="shared" si="1"/>
        <v>0</v>
      </c>
      <c r="I26" s="95">
        <f t="shared" si="2"/>
        <v>0</v>
      </c>
      <c r="J26" s="93">
        <f t="shared" si="3"/>
        <v>0</v>
      </c>
      <c r="K26" s="94">
        <f t="shared" si="4"/>
        <v>0</v>
      </c>
      <c r="L26" s="95">
        <f t="shared" si="5"/>
        <v>0</v>
      </c>
      <c r="M26" s="93">
        <f t="shared" si="6"/>
        <v>0</v>
      </c>
      <c r="N26" s="94">
        <f t="shared" si="7"/>
        <v>0</v>
      </c>
      <c r="O26" s="95">
        <f t="shared" si="8"/>
        <v>0</v>
      </c>
      <c r="P26" s="86">
        <f t="shared" si="9"/>
        <v>0</v>
      </c>
      <c r="Q26" s="87">
        <f t="shared" si="10"/>
        <v>0</v>
      </c>
      <c r="R26" s="93"/>
      <c r="S26" s="94"/>
      <c r="T26" s="96"/>
    </row>
    <row r="27" spans="1:20" ht="12.75" thickBot="1" x14ac:dyDescent="0.25">
      <c r="A27" s="90"/>
      <c r="B27" s="90"/>
      <c r="C27" s="90"/>
      <c r="D27" s="90"/>
      <c r="E27" s="91"/>
      <c r="F27" s="92"/>
      <c r="G27" s="93">
        <f t="shared" si="0"/>
        <v>0</v>
      </c>
      <c r="H27" s="94">
        <f t="shared" si="1"/>
        <v>0</v>
      </c>
      <c r="I27" s="95">
        <f t="shared" si="2"/>
        <v>0</v>
      </c>
      <c r="J27" s="93">
        <f t="shared" si="3"/>
        <v>0</v>
      </c>
      <c r="K27" s="94">
        <f t="shared" si="4"/>
        <v>0</v>
      </c>
      <c r="L27" s="95">
        <f t="shared" si="5"/>
        <v>0</v>
      </c>
      <c r="M27" s="93">
        <f t="shared" si="6"/>
        <v>0</v>
      </c>
      <c r="N27" s="94">
        <f t="shared" si="7"/>
        <v>0</v>
      </c>
      <c r="O27" s="95">
        <f t="shared" si="8"/>
        <v>0</v>
      </c>
      <c r="P27" s="86">
        <f t="shared" si="9"/>
        <v>0</v>
      </c>
      <c r="Q27" s="87">
        <f t="shared" si="10"/>
        <v>0</v>
      </c>
      <c r="R27" s="93"/>
      <c r="S27" s="94"/>
      <c r="T27" s="96"/>
    </row>
    <row r="28" spans="1:20" ht="12.75" thickBot="1" x14ac:dyDescent="0.25">
      <c r="A28" s="90"/>
      <c r="B28" s="90"/>
      <c r="C28" s="90"/>
      <c r="D28" s="90"/>
      <c r="E28" s="91"/>
      <c r="F28" s="92"/>
      <c r="G28" s="93">
        <f t="shared" si="0"/>
        <v>0</v>
      </c>
      <c r="H28" s="94">
        <f t="shared" si="1"/>
        <v>0</v>
      </c>
      <c r="I28" s="95">
        <f t="shared" si="2"/>
        <v>0</v>
      </c>
      <c r="J28" s="93">
        <f t="shared" si="3"/>
        <v>0</v>
      </c>
      <c r="K28" s="94">
        <f t="shared" si="4"/>
        <v>0</v>
      </c>
      <c r="L28" s="95">
        <f t="shared" si="5"/>
        <v>0</v>
      </c>
      <c r="M28" s="93">
        <f t="shared" si="6"/>
        <v>0</v>
      </c>
      <c r="N28" s="94">
        <f t="shared" si="7"/>
        <v>0</v>
      </c>
      <c r="O28" s="95">
        <f t="shared" si="8"/>
        <v>0</v>
      </c>
      <c r="P28" s="86">
        <f t="shared" si="9"/>
        <v>0</v>
      </c>
      <c r="Q28" s="87">
        <f t="shared" si="10"/>
        <v>0</v>
      </c>
      <c r="R28" s="93"/>
      <c r="S28" s="94"/>
      <c r="T28" s="96"/>
    </row>
    <row r="29" spans="1:20" ht="12.75" thickBot="1" x14ac:dyDescent="0.25">
      <c r="A29" s="90"/>
      <c r="B29" s="90"/>
      <c r="C29" s="90"/>
      <c r="D29" s="90"/>
      <c r="E29" s="91"/>
      <c r="F29" s="92"/>
      <c r="G29" s="93">
        <f t="shared" si="0"/>
        <v>0</v>
      </c>
      <c r="H29" s="94">
        <f t="shared" si="1"/>
        <v>0</v>
      </c>
      <c r="I29" s="95">
        <f t="shared" si="2"/>
        <v>0</v>
      </c>
      <c r="J29" s="93">
        <f t="shared" si="3"/>
        <v>0</v>
      </c>
      <c r="K29" s="94">
        <f t="shared" si="4"/>
        <v>0</v>
      </c>
      <c r="L29" s="95">
        <f t="shared" si="5"/>
        <v>0</v>
      </c>
      <c r="M29" s="93">
        <f t="shared" si="6"/>
        <v>0</v>
      </c>
      <c r="N29" s="94">
        <f t="shared" si="7"/>
        <v>0</v>
      </c>
      <c r="O29" s="95">
        <f t="shared" si="8"/>
        <v>0</v>
      </c>
      <c r="P29" s="86">
        <f t="shared" si="9"/>
        <v>0</v>
      </c>
      <c r="Q29" s="87">
        <f t="shared" si="10"/>
        <v>0</v>
      </c>
      <c r="R29" s="93"/>
      <c r="S29" s="94"/>
      <c r="T29" s="96"/>
    </row>
    <row r="30" spans="1:20" ht="12.75" thickBot="1" x14ac:dyDescent="0.25">
      <c r="A30" s="90"/>
      <c r="B30" s="90"/>
      <c r="C30" s="90"/>
      <c r="D30" s="90"/>
      <c r="E30" s="91"/>
      <c r="F30" s="92"/>
      <c r="G30" s="93">
        <f t="shared" si="0"/>
        <v>0</v>
      </c>
      <c r="H30" s="94">
        <f t="shared" si="1"/>
        <v>0</v>
      </c>
      <c r="I30" s="95">
        <f t="shared" si="2"/>
        <v>0</v>
      </c>
      <c r="J30" s="93">
        <f t="shared" si="3"/>
        <v>0</v>
      </c>
      <c r="K30" s="94">
        <f t="shared" si="4"/>
        <v>0</v>
      </c>
      <c r="L30" s="95">
        <f t="shared" si="5"/>
        <v>0</v>
      </c>
      <c r="M30" s="93">
        <f t="shared" si="6"/>
        <v>0</v>
      </c>
      <c r="N30" s="94">
        <f t="shared" si="7"/>
        <v>0</v>
      </c>
      <c r="O30" s="95">
        <f t="shared" si="8"/>
        <v>0</v>
      </c>
      <c r="P30" s="86">
        <f t="shared" si="9"/>
        <v>0</v>
      </c>
      <c r="Q30" s="87">
        <f t="shared" si="10"/>
        <v>0</v>
      </c>
      <c r="R30" s="93"/>
      <c r="S30" s="94"/>
      <c r="T30" s="96"/>
    </row>
    <row r="31" spans="1:20" ht="12.75" thickBot="1" x14ac:dyDescent="0.25">
      <c r="A31" s="90"/>
      <c r="B31" s="90"/>
      <c r="C31" s="90"/>
      <c r="D31" s="90"/>
      <c r="E31" s="91"/>
      <c r="F31" s="92"/>
      <c r="G31" s="93">
        <f t="shared" si="0"/>
        <v>0</v>
      </c>
      <c r="H31" s="94">
        <f t="shared" si="1"/>
        <v>0</v>
      </c>
      <c r="I31" s="95">
        <f t="shared" si="2"/>
        <v>0</v>
      </c>
      <c r="J31" s="93">
        <f t="shared" si="3"/>
        <v>0</v>
      </c>
      <c r="K31" s="94">
        <f t="shared" si="4"/>
        <v>0</v>
      </c>
      <c r="L31" s="95">
        <f t="shared" si="5"/>
        <v>0</v>
      </c>
      <c r="M31" s="93">
        <f t="shared" si="6"/>
        <v>0</v>
      </c>
      <c r="N31" s="94">
        <f t="shared" si="7"/>
        <v>0</v>
      </c>
      <c r="O31" s="95">
        <f t="shared" si="8"/>
        <v>0</v>
      </c>
      <c r="P31" s="86">
        <f t="shared" si="9"/>
        <v>0</v>
      </c>
      <c r="Q31" s="87">
        <f t="shared" si="10"/>
        <v>0</v>
      </c>
      <c r="R31" s="93"/>
      <c r="S31" s="94"/>
      <c r="T31" s="96"/>
    </row>
    <row r="32" spans="1:20" ht="12.75" thickBot="1" x14ac:dyDescent="0.25">
      <c r="A32" s="90"/>
      <c r="B32" s="90"/>
      <c r="C32" s="90"/>
      <c r="D32" s="90"/>
      <c r="E32" s="91"/>
      <c r="F32" s="92"/>
      <c r="G32" s="93">
        <f t="shared" si="0"/>
        <v>0</v>
      </c>
      <c r="H32" s="94">
        <f t="shared" si="1"/>
        <v>0</v>
      </c>
      <c r="I32" s="95">
        <f t="shared" si="2"/>
        <v>0</v>
      </c>
      <c r="J32" s="93">
        <f t="shared" si="3"/>
        <v>0</v>
      </c>
      <c r="K32" s="94">
        <f t="shared" si="4"/>
        <v>0</v>
      </c>
      <c r="L32" s="95">
        <f t="shared" si="5"/>
        <v>0</v>
      </c>
      <c r="M32" s="93">
        <f t="shared" si="6"/>
        <v>0</v>
      </c>
      <c r="N32" s="94">
        <f t="shared" si="7"/>
        <v>0</v>
      </c>
      <c r="O32" s="95">
        <f t="shared" si="8"/>
        <v>0</v>
      </c>
      <c r="P32" s="86">
        <f t="shared" si="9"/>
        <v>0</v>
      </c>
      <c r="Q32" s="87">
        <f t="shared" si="10"/>
        <v>0</v>
      </c>
      <c r="R32" s="93"/>
      <c r="S32" s="94"/>
      <c r="T32" s="96"/>
    </row>
    <row r="33" spans="1:20" ht="12.75" thickBot="1" x14ac:dyDescent="0.25">
      <c r="A33" s="90"/>
      <c r="B33" s="90"/>
      <c r="C33" s="90"/>
      <c r="D33" s="90"/>
      <c r="E33" s="91"/>
      <c r="F33" s="92"/>
      <c r="G33" s="93">
        <f t="shared" si="0"/>
        <v>0</v>
      </c>
      <c r="H33" s="94">
        <f t="shared" si="1"/>
        <v>0</v>
      </c>
      <c r="I33" s="95">
        <f t="shared" si="2"/>
        <v>0</v>
      </c>
      <c r="J33" s="93">
        <f t="shared" si="3"/>
        <v>0</v>
      </c>
      <c r="K33" s="94">
        <f t="shared" si="4"/>
        <v>0</v>
      </c>
      <c r="L33" s="95">
        <f t="shared" si="5"/>
        <v>0</v>
      </c>
      <c r="M33" s="93">
        <f t="shared" si="6"/>
        <v>0</v>
      </c>
      <c r="N33" s="94">
        <f t="shared" si="7"/>
        <v>0</v>
      </c>
      <c r="O33" s="95">
        <f t="shared" si="8"/>
        <v>0</v>
      </c>
      <c r="P33" s="86">
        <f t="shared" si="9"/>
        <v>0</v>
      </c>
      <c r="Q33" s="87">
        <f t="shared" si="10"/>
        <v>0</v>
      </c>
      <c r="R33" s="93"/>
      <c r="S33" s="94"/>
      <c r="T33" s="96"/>
    </row>
    <row r="34" spans="1:20" ht="12.75" thickBot="1" x14ac:dyDescent="0.25">
      <c r="A34" s="90"/>
      <c r="B34" s="90"/>
      <c r="C34" s="90"/>
      <c r="D34" s="90"/>
      <c r="E34" s="91"/>
      <c r="F34" s="92"/>
      <c r="G34" s="93">
        <f t="shared" si="0"/>
        <v>0</v>
      </c>
      <c r="H34" s="94">
        <f t="shared" si="1"/>
        <v>0</v>
      </c>
      <c r="I34" s="95">
        <f t="shared" si="2"/>
        <v>0</v>
      </c>
      <c r="J34" s="93">
        <f t="shared" si="3"/>
        <v>0</v>
      </c>
      <c r="K34" s="94">
        <f t="shared" si="4"/>
        <v>0</v>
      </c>
      <c r="L34" s="95">
        <f t="shared" si="5"/>
        <v>0</v>
      </c>
      <c r="M34" s="93">
        <f t="shared" si="6"/>
        <v>0</v>
      </c>
      <c r="N34" s="94">
        <f t="shared" si="7"/>
        <v>0</v>
      </c>
      <c r="O34" s="95">
        <f t="shared" si="8"/>
        <v>0</v>
      </c>
      <c r="P34" s="86">
        <f t="shared" si="9"/>
        <v>0</v>
      </c>
      <c r="Q34" s="87">
        <f t="shared" si="10"/>
        <v>0</v>
      </c>
      <c r="R34" s="93"/>
      <c r="S34" s="94"/>
      <c r="T34" s="96"/>
    </row>
    <row r="35" spans="1:20" ht="12.75" thickBot="1" x14ac:dyDescent="0.25">
      <c r="A35" s="90"/>
      <c r="B35" s="90"/>
      <c r="C35" s="90"/>
      <c r="D35" s="90"/>
      <c r="E35" s="91"/>
      <c r="F35" s="92"/>
      <c r="G35" s="93">
        <f t="shared" si="0"/>
        <v>0</v>
      </c>
      <c r="H35" s="94">
        <f t="shared" si="1"/>
        <v>0</v>
      </c>
      <c r="I35" s="95">
        <f t="shared" si="2"/>
        <v>0</v>
      </c>
      <c r="J35" s="93">
        <f t="shared" si="3"/>
        <v>0</v>
      </c>
      <c r="K35" s="94">
        <f t="shared" si="4"/>
        <v>0</v>
      </c>
      <c r="L35" s="95">
        <f t="shared" si="5"/>
        <v>0</v>
      </c>
      <c r="M35" s="93">
        <f t="shared" si="6"/>
        <v>0</v>
      </c>
      <c r="N35" s="94">
        <f t="shared" si="7"/>
        <v>0</v>
      </c>
      <c r="O35" s="95">
        <f t="shared" si="8"/>
        <v>0</v>
      </c>
      <c r="P35" s="86">
        <f t="shared" si="9"/>
        <v>0</v>
      </c>
      <c r="Q35" s="87">
        <f t="shared" si="10"/>
        <v>0</v>
      </c>
      <c r="R35" s="93"/>
      <c r="S35" s="94"/>
      <c r="T35" s="96"/>
    </row>
    <row r="36" spans="1:20" ht="12.75" thickBot="1" x14ac:dyDescent="0.25">
      <c r="A36" s="90"/>
      <c r="B36" s="90"/>
      <c r="C36" s="90"/>
      <c r="D36" s="90"/>
      <c r="E36" s="91"/>
      <c r="F36" s="92"/>
      <c r="G36" s="93">
        <f t="shared" si="0"/>
        <v>0</v>
      </c>
      <c r="H36" s="94">
        <f t="shared" si="1"/>
        <v>0</v>
      </c>
      <c r="I36" s="95">
        <f t="shared" si="2"/>
        <v>0</v>
      </c>
      <c r="J36" s="93">
        <f t="shared" si="3"/>
        <v>0</v>
      </c>
      <c r="K36" s="94">
        <f t="shared" si="4"/>
        <v>0</v>
      </c>
      <c r="L36" s="95">
        <f t="shared" si="5"/>
        <v>0</v>
      </c>
      <c r="M36" s="93">
        <f t="shared" si="6"/>
        <v>0</v>
      </c>
      <c r="N36" s="94">
        <f t="shared" si="7"/>
        <v>0</v>
      </c>
      <c r="O36" s="95">
        <f t="shared" si="8"/>
        <v>0</v>
      </c>
      <c r="P36" s="86">
        <f t="shared" si="9"/>
        <v>0</v>
      </c>
      <c r="Q36" s="87">
        <f t="shared" si="10"/>
        <v>0</v>
      </c>
      <c r="R36" s="93"/>
      <c r="S36" s="94"/>
      <c r="T36" s="96"/>
    </row>
    <row r="37" spans="1:20" ht="12.75" thickBot="1" x14ac:dyDescent="0.25">
      <c r="A37" s="90"/>
      <c r="B37" s="90"/>
      <c r="C37" s="90"/>
      <c r="D37" s="90"/>
      <c r="E37" s="91"/>
      <c r="F37" s="92"/>
      <c r="G37" s="93">
        <f t="shared" si="0"/>
        <v>0</v>
      </c>
      <c r="H37" s="94">
        <f t="shared" si="1"/>
        <v>0</v>
      </c>
      <c r="I37" s="95">
        <f t="shared" si="2"/>
        <v>0</v>
      </c>
      <c r="J37" s="93">
        <f t="shared" si="3"/>
        <v>0</v>
      </c>
      <c r="K37" s="94">
        <f t="shared" si="4"/>
        <v>0</v>
      </c>
      <c r="L37" s="95">
        <f t="shared" si="5"/>
        <v>0</v>
      </c>
      <c r="M37" s="93">
        <f t="shared" si="6"/>
        <v>0</v>
      </c>
      <c r="N37" s="94">
        <f t="shared" si="7"/>
        <v>0</v>
      </c>
      <c r="O37" s="95">
        <f t="shared" si="8"/>
        <v>0</v>
      </c>
      <c r="P37" s="86">
        <f t="shared" si="9"/>
        <v>0</v>
      </c>
      <c r="Q37" s="87">
        <f t="shared" si="10"/>
        <v>0</v>
      </c>
      <c r="R37" s="93"/>
      <c r="S37" s="94"/>
      <c r="T37" s="96"/>
    </row>
    <row r="38" spans="1:20" ht="12.75" thickBot="1" x14ac:dyDescent="0.25">
      <c r="A38" s="90"/>
      <c r="B38" s="90"/>
      <c r="C38" s="90"/>
      <c r="D38" s="90"/>
      <c r="E38" s="91"/>
      <c r="F38" s="92"/>
      <c r="G38" s="93">
        <f t="shared" si="0"/>
        <v>0</v>
      </c>
      <c r="H38" s="94">
        <f t="shared" si="1"/>
        <v>0</v>
      </c>
      <c r="I38" s="95">
        <f t="shared" si="2"/>
        <v>0</v>
      </c>
      <c r="J38" s="93">
        <f t="shared" si="3"/>
        <v>0</v>
      </c>
      <c r="K38" s="94">
        <f t="shared" si="4"/>
        <v>0</v>
      </c>
      <c r="L38" s="95">
        <f t="shared" si="5"/>
        <v>0</v>
      </c>
      <c r="M38" s="93">
        <f t="shared" si="6"/>
        <v>0</v>
      </c>
      <c r="N38" s="94">
        <f t="shared" si="7"/>
        <v>0</v>
      </c>
      <c r="O38" s="95">
        <f t="shared" si="8"/>
        <v>0</v>
      </c>
      <c r="P38" s="86">
        <f t="shared" si="9"/>
        <v>0</v>
      </c>
      <c r="Q38" s="87">
        <f t="shared" si="10"/>
        <v>0</v>
      </c>
      <c r="R38" s="93"/>
      <c r="S38" s="94"/>
      <c r="T38" s="96"/>
    </row>
    <row r="39" spans="1:20" ht="12.75" thickBot="1" x14ac:dyDescent="0.25">
      <c r="A39" s="90"/>
      <c r="B39" s="90"/>
      <c r="C39" s="90"/>
      <c r="D39" s="90"/>
      <c r="E39" s="91"/>
      <c r="F39" s="92"/>
      <c r="G39" s="93">
        <f t="shared" si="0"/>
        <v>0</v>
      </c>
      <c r="H39" s="94">
        <f t="shared" si="1"/>
        <v>0</v>
      </c>
      <c r="I39" s="95">
        <f t="shared" si="2"/>
        <v>0</v>
      </c>
      <c r="J39" s="93">
        <f t="shared" si="3"/>
        <v>0</v>
      </c>
      <c r="K39" s="94">
        <f t="shared" si="4"/>
        <v>0</v>
      </c>
      <c r="L39" s="95">
        <f t="shared" si="5"/>
        <v>0</v>
      </c>
      <c r="M39" s="93">
        <f t="shared" si="6"/>
        <v>0</v>
      </c>
      <c r="N39" s="94">
        <f t="shared" si="7"/>
        <v>0</v>
      </c>
      <c r="O39" s="95">
        <f t="shared" si="8"/>
        <v>0</v>
      </c>
      <c r="P39" s="86">
        <f t="shared" si="9"/>
        <v>0</v>
      </c>
      <c r="Q39" s="87">
        <f t="shared" si="10"/>
        <v>0</v>
      </c>
      <c r="R39" s="93"/>
      <c r="S39" s="94"/>
      <c r="T39" s="96"/>
    </row>
    <row r="40" spans="1:20" ht="12.75" thickBot="1" x14ac:dyDescent="0.25">
      <c r="A40" s="90"/>
      <c r="B40" s="90"/>
      <c r="C40" s="90"/>
      <c r="D40" s="90"/>
      <c r="E40" s="91"/>
      <c r="F40" s="92"/>
      <c r="G40" s="93">
        <f t="shared" si="0"/>
        <v>0</v>
      </c>
      <c r="H40" s="94">
        <f t="shared" si="1"/>
        <v>0</v>
      </c>
      <c r="I40" s="95">
        <f t="shared" si="2"/>
        <v>0</v>
      </c>
      <c r="J40" s="93">
        <f t="shared" si="3"/>
        <v>0</v>
      </c>
      <c r="K40" s="94">
        <f t="shared" si="4"/>
        <v>0</v>
      </c>
      <c r="L40" s="95">
        <f t="shared" si="5"/>
        <v>0</v>
      </c>
      <c r="M40" s="93">
        <f t="shared" si="6"/>
        <v>0</v>
      </c>
      <c r="N40" s="94">
        <f t="shared" si="7"/>
        <v>0</v>
      </c>
      <c r="O40" s="95">
        <f t="shared" si="8"/>
        <v>0</v>
      </c>
      <c r="P40" s="86">
        <f t="shared" si="9"/>
        <v>0</v>
      </c>
      <c r="Q40" s="87">
        <f t="shared" si="10"/>
        <v>0</v>
      </c>
      <c r="R40" s="93"/>
      <c r="S40" s="94"/>
      <c r="T40" s="96"/>
    </row>
    <row r="41" spans="1:20" ht="12.75" thickBot="1" x14ac:dyDescent="0.25">
      <c r="A41" s="90"/>
      <c r="B41" s="90"/>
      <c r="C41" s="90"/>
      <c r="D41" s="90"/>
      <c r="E41" s="91"/>
      <c r="F41" s="92"/>
      <c r="G41" s="93">
        <f t="shared" si="0"/>
        <v>0</v>
      </c>
      <c r="H41" s="94">
        <f t="shared" si="1"/>
        <v>0</v>
      </c>
      <c r="I41" s="95">
        <f t="shared" si="2"/>
        <v>0</v>
      </c>
      <c r="J41" s="93">
        <f t="shared" si="3"/>
        <v>0</v>
      </c>
      <c r="K41" s="94">
        <f t="shared" si="4"/>
        <v>0</v>
      </c>
      <c r="L41" s="95">
        <f t="shared" si="5"/>
        <v>0</v>
      </c>
      <c r="M41" s="93">
        <f t="shared" si="6"/>
        <v>0</v>
      </c>
      <c r="N41" s="94">
        <f t="shared" si="7"/>
        <v>0</v>
      </c>
      <c r="O41" s="95">
        <f t="shared" si="8"/>
        <v>0</v>
      </c>
      <c r="P41" s="86">
        <f t="shared" si="9"/>
        <v>0</v>
      </c>
      <c r="Q41" s="87">
        <f t="shared" si="10"/>
        <v>0</v>
      </c>
      <c r="R41" s="93"/>
      <c r="S41" s="94"/>
      <c r="T41" s="96"/>
    </row>
    <row r="42" spans="1:20" ht="12.75" thickBot="1" x14ac:dyDescent="0.25">
      <c r="A42" s="90"/>
      <c r="B42" s="90"/>
      <c r="C42" s="90"/>
      <c r="D42" s="90"/>
      <c r="E42" s="91"/>
      <c r="F42" s="92"/>
      <c r="G42" s="93">
        <f t="shared" si="0"/>
        <v>0</v>
      </c>
      <c r="H42" s="94">
        <f t="shared" si="1"/>
        <v>0</v>
      </c>
      <c r="I42" s="95">
        <f t="shared" si="2"/>
        <v>0</v>
      </c>
      <c r="J42" s="93">
        <f t="shared" si="3"/>
        <v>0</v>
      </c>
      <c r="K42" s="94">
        <f t="shared" si="4"/>
        <v>0</v>
      </c>
      <c r="L42" s="95">
        <f t="shared" si="5"/>
        <v>0</v>
      </c>
      <c r="M42" s="93">
        <f t="shared" si="6"/>
        <v>0</v>
      </c>
      <c r="N42" s="94">
        <f t="shared" si="7"/>
        <v>0</v>
      </c>
      <c r="O42" s="95">
        <f t="shared" si="8"/>
        <v>0</v>
      </c>
      <c r="P42" s="86">
        <f t="shared" si="9"/>
        <v>0</v>
      </c>
      <c r="Q42" s="87">
        <f t="shared" si="10"/>
        <v>0</v>
      </c>
      <c r="R42" s="93"/>
      <c r="S42" s="94"/>
      <c r="T42" s="96"/>
    </row>
    <row r="43" spans="1:20" ht="12.75" thickBot="1" x14ac:dyDescent="0.25">
      <c r="A43" s="90"/>
      <c r="B43" s="90"/>
      <c r="C43" s="90"/>
      <c r="D43" s="90"/>
      <c r="E43" s="91"/>
      <c r="F43" s="92"/>
      <c r="G43" s="93">
        <f t="shared" si="0"/>
        <v>0</v>
      </c>
      <c r="H43" s="94">
        <f t="shared" si="1"/>
        <v>0</v>
      </c>
      <c r="I43" s="95">
        <f t="shared" si="2"/>
        <v>0</v>
      </c>
      <c r="J43" s="93">
        <f t="shared" si="3"/>
        <v>0</v>
      </c>
      <c r="K43" s="94">
        <f t="shared" si="4"/>
        <v>0</v>
      </c>
      <c r="L43" s="95">
        <f t="shared" si="5"/>
        <v>0</v>
      </c>
      <c r="M43" s="93">
        <f t="shared" si="6"/>
        <v>0</v>
      </c>
      <c r="N43" s="94">
        <f t="shared" si="7"/>
        <v>0</v>
      </c>
      <c r="O43" s="95">
        <f t="shared" si="8"/>
        <v>0</v>
      </c>
      <c r="P43" s="86">
        <f t="shared" si="9"/>
        <v>0</v>
      </c>
      <c r="Q43" s="87">
        <f t="shared" si="10"/>
        <v>0</v>
      </c>
      <c r="R43" s="93"/>
      <c r="S43" s="94"/>
      <c r="T43" s="96"/>
    </row>
    <row r="44" spans="1:20" ht="12.75" thickBot="1" x14ac:dyDescent="0.25">
      <c r="A44" s="90"/>
      <c r="B44" s="90"/>
      <c r="C44" s="90"/>
      <c r="D44" s="90"/>
      <c r="E44" s="91"/>
      <c r="F44" s="92"/>
      <c r="G44" s="93">
        <f t="shared" si="0"/>
        <v>0</v>
      </c>
      <c r="H44" s="94">
        <f t="shared" si="1"/>
        <v>0</v>
      </c>
      <c r="I44" s="95">
        <f t="shared" si="2"/>
        <v>0</v>
      </c>
      <c r="J44" s="93">
        <f t="shared" si="3"/>
        <v>0</v>
      </c>
      <c r="K44" s="94">
        <f t="shared" si="4"/>
        <v>0</v>
      </c>
      <c r="L44" s="95">
        <f t="shared" si="5"/>
        <v>0</v>
      </c>
      <c r="M44" s="93">
        <f t="shared" si="6"/>
        <v>0</v>
      </c>
      <c r="N44" s="94">
        <f t="shared" si="7"/>
        <v>0</v>
      </c>
      <c r="O44" s="95">
        <f t="shared" si="8"/>
        <v>0</v>
      </c>
      <c r="P44" s="86">
        <f t="shared" si="9"/>
        <v>0</v>
      </c>
      <c r="Q44" s="87">
        <f t="shared" si="10"/>
        <v>0</v>
      </c>
      <c r="R44" s="93"/>
      <c r="S44" s="94"/>
      <c r="T44" s="96"/>
    </row>
    <row r="45" spans="1:20" ht="12.75" thickBot="1" x14ac:dyDescent="0.25">
      <c r="A45" s="90"/>
      <c r="B45" s="90"/>
      <c r="C45" s="90"/>
      <c r="D45" s="90"/>
      <c r="E45" s="91"/>
      <c r="F45" s="92"/>
      <c r="G45" s="93">
        <f t="shared" si="0"/>
        <v>0</v>
      </c>
      <c r="H45" s="94">
        <f t="shared" si="1"/>
        <v>0</v>
      </c>
      <c r="I45" s="95">
        <f t="shared" si="2"/>
        <v>0</v>
      </c>
      <c r="J45" s="93">
        <f t="shared" si="3"/>
        <v>0</v>
      </c>
      <c r="K45" s="94">
        <f t="shared" si="4"/>
        <v>0</v>
      </c>
      <c r="L45" s="95">
        <f t="shared" si="5"/>
        <v>0</v>
      </c>
      <c r="M45" s="93">
        <f t="shared" si="6"/>
        <v>0</v>
      </c>
      <c r="N45" s="94">
        <f t="shared" si="7"/>
        <v>0</v>
      </c>
      <c r="O45" s="95">
        <f t="shared" si="8"/>
        <v>0</v>
      </c>
      <c r="P45" s="86">
        <f t="shared" si="9"/>
        <v>0</v>
      </c>
      <c r="Q45" s="87">
        <f t="shared" si="10"/>
        <v>0</v>
      </c>
      <c r="R45" s="93"/>
      <c r="S45" s="94"/>
      <c r="T45" s="96"/>
    </row>
    <row r="46" spans="1:20" ht="12.75" thickBot="1" x14ac:dyDescent="0.25">
      <c r="A46" s="90"/>
      <c r="B46" s="90"/>
      <c r="C46" s="90"/>
      <c r="D46" s="90"/>
      <c r="E46" s="91"/>
      <c r="F46" s="92"/>
      <c r="G46" s="93">
        <f t="shared" si="0"/>
        <v>0</v>
      </c>
      <c r="H46" s="94">
        <f t="shared" si="1"/>
        <v>0</v>
      </c>
      <c r="I46" s="95">
        <f t="shared" si="2"/>
        <v>0</v>
      </c>
      <c r="J46" s="93">
        <f t="shared" si="3"/>
        <v>0</v>
      </c>
      <c r="K46" s="94">
        <f t="shared" si="4"/>
        <v>0</v>
      </c>
      <c r="L46" s="95">
        <f t="shared" si="5"/>
        <v>0</v>
      </c>
      <c r="M46" s="93">
        <f t="shared" si="6"/>
        <v>0</v>
      </c>
      <c r="N46" s="94">
        <f t="shared" si="7"/>
        <v>0</v>
      </c>
      <c r="O46" s="95">
        <f t="shared" si="8"/>
        <v>0</v>
      </c>
      <c r="P46" s="86">
        <f t="shared" si="9"/>
        <v>0</v>
      </c>
      <c r="Q46" s="87">
        <f t="shared" si="10"/>
        <v>0</v>
      </c>
      <c r="R46" s="93"/>
      <c r="S46" s="94"/>
      <c r="T46" s="96"/>
    </row>
    <row r="47" spans="1:20" ht="12.75" thickBot="1" x14ac:dyDescent="0.25">
      <c r="A47" s="90"/>
      <c r="B47" s="90"/>
      <c r="C47" s="90"/>
      <c r="D47" s="90"/>
      <c r="E47" s="91"/>
      <c r="F47" s="92"/>
      <c r="G47" s="93">
        <f t="shared" si="0"/>
        <v>0</v>
      </c>
      <c r="H47" s="94">
        <f t="shared" si="1"/>
        <v>0</v>
      </c>
      <c r="I47" s="95">
        <f t="shared" si="2"/>
        <v>0</v>
      </c>
      <c r="J47" s="93">
        <f t="shared" si="3"/>
        <v>0</v>
      </c>
      <c r="K47" s="94">
        <f t="shared" si="4"/>
        <v>0</v>
      </c>
      <c r="L47" s="95">
        <f t="shared" si="5"/>
        <v>0</v>
      </c>
      <c r="M47" s="93">
        <f t="shared" si="6"/>
        <v>0</v>
      </c>
      <c r="N47" s="94">
        <f t="shared" si="7"/>
        <v>0</v>
      </c>
      <c r="O47" s="95">
        <f t="shared" si="8"/>
        <v>0</v>
      </c>
      <c r="P47" s="86">
        <f t="shared" si="9"/>
        <v>0</v>
      </c>
      <c r="Q47" s="87">
        <f t="shared" si="10"/>
        <v>0</v>
      </c>
      <c r="R47" s="93"/>
      <c r="S47" s="94"/>
      <c r="T47" s="96"/>
    </row>
    <row r="48" spans="1:20" ht="12.75" thickBot="1" x14ac:dyDescent="0.25">
      <c r="A48" s="90"/>
      <c r="B48" s="90"/>
      <c r="C48" s="90"/>
      <c r="D48" s="90"/>
      <c r="E48" s="91"/>
      <c r="F48" s="92"/>
      <c r="G48" s="93">
        <f t="shared" si="0"/>
        <v>0</v>
      </c>
      <c r="H48" s="94">
        <f t="shared" si="1"/>
        <v>0</v>
      </c>
      <c r="I48" s="95">
        <f t="shared" si="2"/>
        <v>0</v>
      </c>
      <c r="J48" s="93">
        <f t="shared" si="3"/>
        <v>0</v>
      </c>
      <c r="K48" s="94">
        <f t="shared" si="4"/>
        <v>0</v>
      </c>
      <c r="L48" s="95">
        <f t="shared" si="5"/>
        <v>0</v>
      </c>
      <c r="M48" s="93">
        <f t="shared" si="6"/>
        <v>0</v>
      </c>
      <c r="N48" s="94">
        <f t="shared" si="7"/>
        <v>0</v>
      </c>
      <c r="O48" s="95">
        <f t="shared" si="8"/>
        <v>0</v>
      </c>
      <c r="P48" s="86">
        <f t="shared" si="9"/>
        <v>0</v>
      </c>
      <c r="Q48" s="87">
        <f t="shared" si="10"/>
        <v>0</v>
      </c>
      <c r="R48" s="93"/>
      <c r="S48" s="94"/>
      <c r="T48" s="96"/>
    </row>
    <row r="49" spans="1:20" ht="12.75" thickBot="1" x14ac:dyDescent="0.25">
      <c r="A49" s="90"/>
      <c r="B49" s="90"/>
      <c r="C49" s="90"/>
      <c r="D49" s="90"/>
      <c r="E49" s="91"/>
      <c r="F49" s="92"/>
      <c r="G49" s="93">
        <f t="shared" si="0"/>
        <v>0</v>
      </c>
      <c r="H49" s="94">
        <f t="shared" si="1"/>
        <v>0</v>
      </c>
      <c r="I49" s="95">
        <f t="shared" si="2"/>
        <v>0</v>
      </c>
      <c r="J49" s="93">
        <f t="shared" si="3"/>
        <v>0</v>
      </c>
      <c r="K49" s="94">
        <f t="shared" si="4"/>
        <v>0</v>
      </c>
      <c r="L49" s="95">
        <f t="shared" si="5"/>
        <v>0</v>
      </c>
      <c r="M49" s="93">
        <f t="shared" si="6"/>
        <v>0</v>
      </c>
      <c r="N49" s="94">
        <f t="shared" si="7"/>
        <v>0</v>
      </c>
      <c r="O49" s="95">
        <f t="shared" si="8"/>
        <v>0</v>
      </c>
      <c r="P49" s="86">
        <f t="shared" si="9"/>
        <v>0</v>
      </c>
      <c r="Q49" s="87">
        <f t="shared" si="10"/>
        <v>0</v>
      </c>
      <c r="R49" s="93"/>
      <c r="S49" s="94"/>
      <c r="T49" s="96"/>
    </row>
    <row r="50" spans="1:20" ht="12.75" thickBot="1" x14ac:dyDescent="0.25">
      <c r="A50" s="90"/>
      <c r="B50" s="90"/>
      <c r="C50" s="90"/>
      <c r="D50" s="90"/>
      <c r="E50" s="91"/>
      <c r="F50" s="92"/>
      <c r="G50" s="93">
        <f t="shared" si="0"/>
        <v>0</v>
      </c>
      <c r="H50" s="94">
        <f t="shared" si="1"/>
        <v>0</v>
      </c>
      <c r="I50" s="95">
        <f t="shared" si="2"/>
        <v>0</v>
      </c>
      <c r="J50" s="93">
        <f t="shared" si="3"/>
        <v>0</v>
      </c>
      <c r="K50" s="94">
        <f t="shared" si="4"/>
        <v>0</v>
      </c>
      <c r="L50" s="95">
        <f t="shared" si="5"/>
        <v>0</v>
      </c>
      <c r="M50" s="93">
        <f t="shared" si="6"/>
        <v>0</v>
      </c>
      <c r="N50" s="94">
        <f t="shared" si="7"/>
        <v>0</v>
      </c>
      <c r="O50" s="95">
        <f t="shared" si="8"/>
        <v>0</v>
      </c>
      <c r="P50" s="86">
        <f t="shared" si="9"/>
        <v>0</v>
      </c>
      <c r="Q50" s="87">
        <f t="shared" si="10"/>
        <v>0</v>
      </c>
      <c r="R50" s="93"/>
      <c r="S50" s="94"/>
      <c r="T50" s="96"/>
    </row>
    <row r="51" spans="1:20" ht="12.75" thickBot="1" x14ac:dyDescent="0.25">
      <c r="A51" s="90"/>
      <c r="B51" s="90"/>
      <c r="C51" s="90"/>
      <c r="D51" s="90"/>
      <c r="E51" s="91"/>
      <c r="F51" s="92"/>
      <c r="G51" s="93">
        <f t="shared" si="0"/>
        <v>0</v>
      </c>
      <c r="H51" s="94">
        <f t="shared" si="1"/>
        <v>0</v>
      </c>
      <c r="I51" s="95">
        <f t="shared" si="2"/>
        <v>0</v>
      </c>
      <c r="J51" s="93">
        <f t="shared" si="3"/>
        <v>0</v>
      </c>
      <c r="K51" s="94">
        <f t="shared" si="4"/>
        <v>0</v>
      </c>
      <c r="L51" s="95">
        <f t="shared" si="5"/>
        <v>0</v>
      </c>
      <c r="M51" s="93">
        <f t="shared" si="6"/>
        <v>0</v>
      </c>
      <c r="N51" s="94">
        <f t="shared" si="7"/>
        <v>0</v>
      </c>
      <c r="O51" s="95">
        <f t="shared" si="8"/>
        <v>0</v>
      </c>
      <c r="P51" s="86">
        <f t="shared" si="9"/>
        <v>0</v>
      </c>
      <c r="Q51" s="87">
        <f t="shared" si="10"/>
        <v>0</v>
      </c>
      <c r="R51" s="93"/>
      <c r="S51" s="94"/>
      <c r="T51" s="96"/>
    </row>
    <row r="52" spans="1:20" ht="12.75" thickBot="1" x14ac:dyDescent="0.25">
      <c r="A52" s="90"/>
      <c r="B52" s="90"/>
      <c r="C52" s="90"/>
      <c r="D52" s="90"/>
      <c r="E52" s="91"/>
      <c r="F52" s="92"/>
      <c r="G52" s="93">
        <f t="shared" si="0"/>
        <v>0</v>
      </c>
      <c r="H52" s="94">
        <f t="shared" si="1"/>
        <v>0</v>
      </c>
      <c r="I52" s="95">
        <f t="shared" si="2"/>
        <v>0</v>
      </c>
      <c r="J52" s="93">
        <f t="shared" si="3"/>
        <v>0</v>
      </c>
      <c r="K52" s="94">
        <f t="shared" si="4"/>
        <v>0</v>
      </c>
      <c r="L52" s="95">
        <f t="shared" si="5"/>
        <v>0</v>
      </c>
      <c r="M52" s="93">
        <f t="shared" si="6"/>
        <v>0</v>
      </c>
      <c r="N52" s="94">
        <f t="shared" si="7"/>
        <v>0</v>
      </c>
      <c r="O52" s="95">
        <f t="shared" si="8"/>
        <v>0</v>
      </c>
      <c r="P52" s="86">
        <f t="shared" si="9"/>
        <v>0</v>
      </c>
      <c r="Q52" s="87">
        <f t="shared" si="10"/>
        <v>0</v>
      </c>
      <c r="R52" s="93"/>
      <c r="S52" s="94"/>
      <c r="T52" s="96"/>
    </row>
    <row r="53" spans="1:20" ht="12.75" thickBot="1" x14ac:dyDescent="0.25">
      <c r="A53" s="90"/>
      <c r="B53" s="90"/>
      <c r="C53" s="90"/>
      <c r="D53" s="90"/>
      <c r="E53" s="91"/>
      <c r="F53" s="92"/>
      <c r="G53" s="93">
        <f t="shared" si="0"/>
        <v>0</v>
      </c>
      <c r="H53" s="94">
        <f t="shared" si="1"/>
        <v>0</v>
      </c>
      <c r="I53" s="95">
        <f t="shared" si="2"/>
        <v>0</v>
      </c>
      <c r="J53" s="93">
        <f t="shared" si="3"/>
        <v>0</v>
      </c>
      <c r="K53" s="94">
        <f t="shared" si="4"/>
        <v>0</v>
      </c>
      <c r="L53" s="95">
        <f t="shared" si="5"/>
        <v>0</v>
      </c>
      <c r="M53" s="93">
        <f t="shared" si="6"/>
        <v>0</v>
      </c>
      <c r="N53" s="94">
        <f t="shared" si="7"/>
        <v>0</v>
      </c>
      <c r="O53" s="95">
        <f t="shared" si="8"/>
        <v>0</v>
      </c>
      <c r="P53" s="86">
        <f t="shared" si="9"/>
        <v>0</v>
      </c>
      <c r="Q53" s="87">
        <f t="shared" si="10"/>
        <v>0</v>
      </c>
      <c r="R53" s="93"/>
      <c r="S53" s="94"/>
      <c r="T53" s="96"/>
    </row>
    <row r="54" spans="1:20" ht="12.75" thickBot="1" x14ac:dyDescent="0.25">
      <c r="A54" s="90"/>
      <c r="B54" s="90"/>
      <c r="C54" s="90"/>
      <c r="D54" s="90"/>
      <c r="E54" s="91"/>
      <c r="F54" s="92"/>
      <c r="G54" s="93">
        <f t="shared" si="0"/>
        <v>0</v>
      </c>
      <c r="H54" s="94">
        <f t="shared" si="1"/>
        <v>0</v>
      </c>
      <c r="I54" s="95">
        <f t="shared" si="2"/>
        <v>0</v>
      </c>
      <c r="J54" s="93">
        <f t="shared" si="3"/>
        <v>0</v>
      </c>
      <c r="K54" s="94">
        <f t="shared" si="4"/>
        <v>0</v>
      </c>
      <c r="L54" s="95">
        <f t="shared" si="5"/>
        <v>0</v>
      </c>
      <c r="M54" s="93">
        <f t="shared" si="6"/>
        <v>0</v>
      </c>
      <c r="N54" s="94">
        <f t="shared" si="7"/>
        <v>0</v>
      </c>
      <c r="O54" s="95">
        <f t="shared" si="8"/>
        <v>0</v>
      </c>
      <c r="P54" s="86">
        <f t="shared" si="9"/>
        <v>0</v>
      </c>
      <c r="Q54" s="87">
        <f t="shared" si="10"/>
        <v>0</v>
      </c>
      <c r="R54" s="93"/>
      <c r="S54" s="94"/>
      <c r="T54" s="96"/>
    </row>
    <row r="55" spans="1:20" ht="12.75" thickBot="1" x14ac:dyDescent="0.25">
      <c r="A55" s="90"/>
      <c r="B55" s="90"/>
      <c r="C55" s="90"/>
      <c r="D55" s="90"/>
      <c r="E55" s="91"/>
      <c r="F55" s="92"/>
      <c r="G55" s="93">
        <f t="shared" si="0"/>
        <v>0</v>
      </c>
      <c r="H55" s="94">
        <f t="shared" si="1"/>
        <v>0</v>
      </c>
      <c r="I55" s="95">
        <f t="shared" si="2"/>
        <v>0</v>
      </c>
      <c r="J55" s="93">
        <f t="shared" si="3"/>
        <v>0</v>
      </c>
      <c r="K55" s="94">
        <f t="shared" si="4"/>
        <v>0</v>
      </c>
      <c r="L55" s="95">
        <f t="shared" si="5"/>
        <v>0</v>
      </c>
      <c r="M55" s="93">
        <f t="shared" si="6"/>
        <v>0</v>
      </c>
      <c r="N55" s="94">
        <f t="shared" si="7"/>
        <v>0</v>
      </c>
      <c r="O55" s="95">
        <f t="shared" si="8"/>
        <v>0</v>
      </c>
      <c r="P55" s="86">
        <f t="shared" si="9"/>
        <v>0</v>
      </c>
      <c r="Q55" s="87">
        <f t="shared" si="10"/>
        <v>0</v>
      </c>
      <c r="R55" s="93"/>
      <c r="S55" s="94"/>
      <c r="T55" s="96"/>
    </row>
    <row r="56" spans="1:20" ht="12.75" thickBot="1" x14ac:dyDescent="0.25">
      <c r="A56" s="90"/>
      <c r="B56" s="90"/>
      <c r="C56" s="90"/>
      <c r="D56" s="90"/>
      <c r="E56" s="91"/>
      <c r="F56" s="92"/>
      <c r="G56" s="93">
        <f t="shared" si="0"/>
        <v>0</v>
      </c>
      <c r="H56" s="94">
        <f t="shared" si="1"/>
        <v>0</v>
      </c>
      <c r="I56" s="95">
        <f t="shared" si="2"/>
        <v>0</v>
      </c>
      <c r="J56" s="93">
        <f t="shared" si="3"/>
        <v>0</v>
      </c>
      <c r="K56" s="94">
        <f t="shared" si="4"/>
        <v>0</v>
      </c>
      <c r="L56" s="95">
        <f t="shared" si="5"/>
        <v>0</v>
      </c>
      <c r="M56" s="93">
        <f t="shared" si="6"/>
        <v>0</v>
      </c>
      <c r="N56" s="94">
        <f t="shared" si="7"/>
        <v>0</v>
      </c>
      <c r="O56" s="95">
        <f t="shared" si="8"/>
        <v>0</v>
      </c>
      <c r="P56" s="86">
        <f t="shared" si="9"/>
        <v>0</v>
      </c>
      <c r="Q56" s="87">
        <f t="shared" si="10"/>
        <v>0</v>
      </c>
      <c r="R56" s="93"/>
      <c r="S56" s="94"/>
      <c r="T56" s="96"/>
    </row>
    <row r="57" spans="1:20" ht="12.75" thickBot="1" x14ac:dyDescent="0.25">
      <c r="A57" s="90"/>
      <c r="B57" s="90"/>
      <c r="C57" s="90"/>
      <c r="D57" s="90"/>
      <c r="E57" s="91"/>
      <c r="F57" s="92"/>
      <c r="G57" s="93">
        <f t="shared" si="0"/>
        <v>0</v>
      </c>
      <c r="H57" s="94">
        <f t="shared" si="1"/>
        <v>0</v>
      </c>
      <c r="I57" s="95">
        <f t="shared" si="2"/>
        <v>0</v>
      </c>
      <c r="J57" s="93">
        <f t="shared" si="3"/>
        <v>0</v>
      </c>
      <c r="K57" s="94">
        <f t="shared" si="4"/>
        <v>0</v>
      </c>
      <c r="L57" s="95">
        <f t="shared" si="5"/>
        <v>0</v>
      </c>
      <c r="M57" s="93">
        <f t="shared" si="6"/>
        <v>0</v>
      </c>
      <c r="N57" s="94">
        <f t="shared" si="7"/>
        <v>0</v>
      </c>
      <c r="O57" s="95">
        <f t="shared" si="8"/>
        <v>0</v>
      </c>
      <c r="P57" s="86">
        <f t="shared" si="9"/>
        <v>0</v>
      </c>
      <c r="Q57" s="87">
        <f t="shared" si="10"/>
        <v>0</v>
      </c>
      <c r="R57" s="93"/>
      <c r="S57" s="94"/>
      <c r="T57" s="96"/>
    </row>
    <row r="58" spans="1:20" ht="12.75" thickBot="1" x14ac:dyDescent="0.25">
      <c r="A58" s="90"/>
      <c r="B58" s="90"/>
      <c r="C58" s="90"/>
      <c r="D58" s="90"/>
      <c r="E58" s="91"/>
      <c r="F58" s="92"/>
      <c r="G58" s="93">
        <f t="shared" si="0"/>
        <v>0</v>
      </c>
      <c r="H58" s="94">
        <f t="shared" si="1"/>
        <v>0</v>
      </c>
      <c r="I58" s="95">
        <f t="shared" si="2"/>
        <v>0</v>
      </c>
      <c r="J58" s="93">
        <f t="shared" si="3"/>
        <v>0</v>
      </c>
      <c r="K58" s="94">
        <f t="shared" si="4"/>
        <v>0</v>
      </c>
      <c r="L58" s="95">
        <f t="shared" si="5"/>
        <v>0</v>
      </c>
      <c r="M58" s="93">
        <f t="shared" si="6"/>
        <v>0</v>
      </c>
      <c r="N58" s="94">
        <f t="shared" si="7"/>
        <v>0</v>
      </c>
      <c r="O58" s="95">
        <f t="shared" si="8"/>
        <v>0</v>
      </c>
      <c r="P58" s="86">
        <f t="shared" si="9"/>
        <v>0</v>
      </c>
      <c r="Q58" s="87">
        <f t="shared" si="10"/>
        <v>0</v>
      </c>
      <c r="R58" s="93"/>
      <c r="S58" s="94"/>
      <c r="T58" s="96"/>
    </row>
    <row r="59" spans="1:20" ht="12.75" thickBot="1" x14ac:dyDescent="0.25">
      <c r="A59" s="90"/>
      <c r="B59" s="90"/>
      <c r="C59" s="90"/>
      <c r="D59" s="90"/>
      <c r="E59" s="91"/>
      <c r="F59" s="92"/>
      <c r="G59" s="93">
        <f t="shared" si="0"/>
        <v>0</v>
      </c>
      <c r="H59" s="94">
        <f t="shared" si="1"/>
        <v>0</v>
      </c>
      <c r="I59" s="95">
        <f t="shared" si="2"/>
        <v>0</v>
      </c>
      <c r="J59" s="93">
        <f t="shared" si="3"/>
        <v>0</v>
      </c>
      <c r="K59" s="94">
        <f t="shared" si="4"/>
        <v>0</v>
      </c>
      <c r="L59" s="95">
        <f t="shared" si="5"/>
        <v>0</v>
      </c>
      <c r="M59" s="93">
        <f t="shared" si="6"/>
        <v>0</v>
      </c>
      <c r="N59" s="94">
        <f t="shared" si="7"/>
        <v>0</v>
      </c>
      <c r="O59" s="95">
        <f t="shared" si="8"/>
        <v>0</v>
      </c>
      <c r="P59" s="86">
        <f t="shared" si="9"/>
        <v>0</v>
      </c>
      <c r="Q59" s="87">
        <f t="shared" si="10"/>
        <v>0</v>
      </c>
      <c r="R59" s="93"/>
      <c r="S59" s="94"/>
      <c r="T59" s="96"/>
    </row>
    <row r="60" spans="1:20" ht="12.75" thickBot="1" x14ac:dyDescent="0.25">
      <c r="A60" s="90"/>
      <c r="B60" s="90"/>
      <c r="C60" s="90"/>
      <c r="D60" s="90"/>
      <c r="E60" s="91"/>
      <c r="F60" s="92"/>
      <c r="G60" s="93">
        <f t="shared" si="0"/>
        <v>0</v>
      </c>
      <c r="H60" s="94">
        <f t="shared" si="1"/>
        <v>0</v>
      </c>
      <c r="I60" s="95">
        <f t="shared" si="2"/>
        <v>0</v>
      </c>
      <c r="J60" s="93">
        <f t="shared" si="3"/>
        <v>0</v>
      </c>
      <c r="K60" s="94">
        <f t="shared" si="4"/>
        <v>0</v>
      </c>
      <c r="L60" s="95">
        <f t="shared" si="5"/>
        <v>0</v>
      </c>
      <c r="M60" s="93">
        <f t="shared" si="6"/>
        <v>0</v>
      </c>
      <c r="N60" s="94">
        <f t="shared" si="7"/>
        <v>0</v>
      </c>
      <c r="O60" s="95">
        <f t="shared" si="8"/>
        <v>0</v>
      </c>
      <c r="P60" s="86">
        <f t="shared" si="9"/>
        <v>0</v>
      </c>
      <c r="Q60" s="87">
        <f t="shared" si="10"/>
        <v>0</v>
      </c>
      <c r="R60" s="93"/>
      <c r="S60" s="94"/>
      <c r="T60" s="96"/>
    </row>
    <row r="61" spans="1:20" ht="12.75" thickBot="1" x14ac:dyDescent="0.25">
      <c r="A61" s="90"/>
      <c r="B61" s="90"/>
      <c r="C61" s="90"/>
      <c r="D61" s="90"/>
      <c r="E61" s="91"/>
      <c r="F61" s="92"/>
      <c r="G61" s="93">
        <f t="shared" si="0"/>
        <v>0</v>
      </c>
      <c r="H61" s="94">
        <f t="shared" si="1"/>
        <v>0</v>
      </c>
      <c r="I61" s="95">
        <f t="shared" si="2"/>
        <v>0</v>
      </c>
      <c r="J61" s="93">
        <f t="shared" si="3"/>
        <v>0</v>
      </c>
      <c r="K61" s="94">
        <f t="shared" si="4"/>
        <v>0</v>
      </c>
      <c r="L61" s="95">
        <f t="shared" si="5"/>
        <v>0</v>
      </c>
      <c r="M61" s="93">
        <f t="shared" si="6"/>
        <v>0</v>
      </c>
      <c r="N61" s="94">
        <f t="shared" si="7"/>
        <v>0</v>
      </c>
      <c r="O61" s="95">
        <f t="shared" si="8"/>
        <v>0</v>
      </c>
      <c r="P61" s="86">
        <f t="shared" si="9"/>
        <v>0</v>
      </c>
      <c r="Q61" s="87">
        <f t="shared" si="10"/>
        <v>0</v>
      </c>
      <c r="R61" s="93"/>
      <c r="S61" s="94"/>
      <c r="T61" s="96"/>
    </row>
    <row r="62" spans="1:20" ht="12.75" thickBot="1" x14ac:dyDescent="0.25">
      <c r="A62" s="90"/>
      <c r="B62" s="90"/>
      <c r="C62" s="90"/>
      <c r="D62" s="90"/>
      <c r="E62" s="91"/>
      <c r="F62" s="92"/>
      <c r="G62" s="93">
        <f t="shared" si="0"/>
        <v>0</v>
      </c>
      <c r="H62" s="94">
        <f t="shared" si="1"/>
        <v>0</v>
      </c>
      <c r="I62" s="95">
        <f t="shared" si="2"/>
        <v>0</v>
      </c>
      <c r="J62" s="93">
        <f t="shared" si="3"/>
        <v>0</v>
      </c>
      <c r="K62" s="94">
        <f t="shared" si="4"/>
        <v>0</v>
      </c>
      <c r="L62" s="95">
        <f t="shared" si="5"/>
        <v>0</v>
      </c>
      <c r="M62" s="93">
        <f t="shared" si="6"/>
        <v>0</v>
      </c>
      <c r="N62" s="94">
        <f t="shared" si="7"/>
        <v>0</v>
      </c>
      <c r="O62" s="95">
        <f t="shared" si="8"/>
        <v>0</v>
      </c>
      <c r="P62" s="86">
        <f t="shared" si="9"/>
        <v>0</v>
      </c>
      <c r="Q62" s="87">
        <f t="shared" si="10"/>
        <v>0</v>
      </c>
      <c r="R62" s="93"/>
      <c r="S62" s="94"/>
      <c r="T62" s="96"/>
    </row>
    <row r="63" spans="1:20" ht="12.75" thickBot="1" x14ac:dyDescent="0.25">
      <c r="A63" s="90"/>
      <c r="B63" s="90"/>
      <c r="C63" s="90"/>
      <c r="D63" s="90"/>
      <c r="E63" s="91"/>
      <c r="F63" s="92"/>
      <c r="G63" s="93">
        <f t="shared" si="0"/>
        <v>0</v>
      </c>
      <c r="H63" s="94">
        <f t="shared" si="1"/>
        <v>0</v>
      </c>
      <c r="I63" s="95">
        <f t="shared" si="2"/>
        <v>0</v>
      </c>
      <c r="J63" s="93">
        <f t="shared" si="3"/>
        <v>0</v>
      </c>
      <c r="K63" s="94">
        <f t="shared" si="4"/>
        <v>0</v>
      </c>
      <c r="L63" s="95">
        <f t="shared" si="5"/>
        <v>0</v>
      </c>
      <c r="M63" s="93">
        <f t="shared" si="6"/>
        <v>0</v>
      </c>
      <c r="N63" s="94">
        <f t="shared" si="7"/>
        <v>0</v>
      </c>
      <c r="O63" s="95">
        <f t="shared" si="8"/>
        <v>0</v>
      </c>
      <c r="P63" s="86">
        <f t="shared" si="9"/>
        <v>0</v>
      </c>
      <c r="Q63" s="87">
        <f t="shared" si="10"/>
        <v>0</v>
      </c>
      <c r="R63" s="93"/>
      <c r="S63" s="94"/>
      <c r="T63" s="96"/>
    </row>
    <row r="64" spans="1:20" ht="12.75" thickBot="1" x14ac:dyDescent="0.25">
      <c r="A64" s="90"/>
      <c r="B64" s="90"/>
      <c r="C64" s="90"/>
      <c r="D64" s="90"/>
      <c r="E64" s="91"/>
      <c r="F64" s="92"/>
      <c r="G64" s="93">
        <f t="shared" si="0"/>
        <v>0</v>
      </c>
      <c r="H64" s="94">
        <f t="shared" si="1"/>
        <v>0</v>
      </c>
      <c r="I64" s="95">
        <f t="shared" si="2"/>
        <v>0</v>
      </c>
      <c r="J64" s="93">
        <f t="shared" si="3"/>
        <v>0</v>
      </c>
      <c r="K64" s="94">
        <f t="shared" si="4"/>
        <v>0</v>
      </c>
      <c r="L64" s="95">
        <f t="shared" si="5"/>
        <v>0</v>
      </c>
      <c r="M64" s="93">
        <f t="shared" si="6"/>
        <v>0</v>
      </c>
      <c r="N64" s="94">
        <f t="shared" si="7"/>
        <v>0</v>
      </c>
      <c r="O64" s="95">
        <f t="shared" si="8"/>
        <v>0</v>
      </c>
      <c r="P64" s="86">
        <f t="shared" si="9"/>
        <v>0</v>
      </c>
      <c r="Q64" s="87">
        <f t="shared" si="10"/>
        <v>0</v>
      </c>
      <c r="R64" s="93"/>
      <c r="S64" s="94"/>
      <c r="T64" s="96"/>
    </row>
    <row r="65" spans="1:20" ht="12.75" thickBot="1" x14ac:dyDescent="0.25">
      <c r="A65" s="90"/>
      <c r="B65" s="90"/>
      <c r="C65" s="90"/>
      <c r="D65" s="90"/>
      <c r="E65" s="91"/>
      <c r="F65" s="92"/>
      <c r="G65" s="93">
        <f t="shared" si="0"/>
        <v>0</v>
      </c>
      <c r="H65" s="94">
        <f t="shared" si="1"/>
        <v>0</v>
      </c>
      <c r="I65" s="95">
        <f t="shared" si="2"/>
        <v>0</v>
      </c>
      <c r="J65" s="93">
        <f t="shared" si="3"/>
        <v>0</v>
      </c>
      <c r="K65" s="94">
        <f t="shared" si="4"/>
        <v>0</v>
      </c>
      <c r="L65" s="95">
        <f t="shared" si="5"/>
        <v>0</v>
      </c>
      <c r="M65" s="93">
        <f t="shared" si="6"/>
        <v>0</v>
      </c>
      <c r="N65" s="94">
        <f t="shared" si="7"/>
        <v>0</v>
      </c>
      <c r="O65" s="95">
        <f t="shared" si="8"/>
        <v>0</v>
      </c>
      <c r="P65" s="86">
        <f t="shared" si="9"/>
        <v>0</v>
      </c>
      <c r="Q65" s="87">
        <f t="shared" si="10"/>
        <v>0</v>
      </c>
      <c r="R65" s="93"/>
      <c r="S65" s="94"/>
      <c r="T65" s="96"/>
    </row>
    <row r="66" spans="1:20" ht="12.75" thickBot="1" x14ac:dyDescent="0.25">
      <c r="A66" s="90"/>
      <c r="B66" s="90"/>
      <c r="C66" s="90"/>
      <c r="D66" s="90"/>
      <c r="E66" s="91"/>
      <c r="F66" s="92"/>
      <c r="G66" s="93">
        <f t="shared" si="0"/>
        <v>0</v>
      </c>
      <c r="H66" s="94">
        <f t="shared" si="1"/>
        <v>0</v>
      </c>
      <c r="I66" s="95">
        <f t="shared" si="2"/>
        <v>0</v>
      </c>
      <c r="J66" s="93">
        <f t="shared" si="3"/>
        <v>0</v>
      </c>
      <c r="K66" s="94">
        <f t="shared" si="4"/>
        <v>0</v>
      </c>
      <c r="L66" s="95">
        <f t="shared" si="5"/>
        <v>0</v>
      </c>
      <c r="M66" s="93">
        <f t="shared" si="6"/>
        <v>0</v>
      </c>
      <c r="N66" s="94">
        <f t="shared" si="7"/>
        <v>0</v>
      </c>
      <c r="O66" s="95">
        <f t="shared" si="8"/>
        <v>0</v>
      </c>
      <c r="P66" s="86">
        <f t="shared" si="9"/>
        <v>0</v>
      </c>
      <c r="Q66" s="87">
        <f t="shared" si="10"/>
        <v>0</v>
      </c>
      <c r="R66" s="93"/>
      <c r="S66" s="94"/>
      <c r="T66" s="96"/>
    </row>
    <row r="67" spans="1:20" ht="12.75" thickBot="1" x14ac:dyDescent="0.25">
      <c r="A67" s="90"/>
      <c r="B67" s="90"/>
      <c r="C67" s="90"/>
      <c r="D67" s="90"/>
      <c r="E67" s="91"/>
      <c r="F67" s="92"/>
      <c r="G67" s="93">
        <f t="shared" si="0"/>
        <v>0</v>
      </c>
      <c r="H67" s="94">
        <f t="shared" si="1"/>
        <v>0</v>
      </c>
      <c r="I67" s="95">
        <f t="shared" si="2"/>
        <v>0</v>
      </c>
      <c r="J67" s="93">
        <f t="shared" si="3"/>
        <v>0</v>
      </c>
      <c r="K67" s="94">
        <f t="shared" si="4"/>
        <v>0</v>
      </c>
      <c r="L67" s="95">
        <f t="shared" si="5"/>
        <v>0</v>
      </c>
      <c r="M67" s="93">
        <f t="shared" si="6"/>
        <v>0</v>
      </c>
      <c r="N67" s="94">
        <f t="shared" si="7"/>
        <v>0</v>
      </c>
      <c r="O67" s="95">
        <f t="shared" si="8"/>
        <v>0</v>
      </c>
      <c r="P67" s="86">
        <f t="shared" si="9"/>
        <v>0</v>
      </c>
      <c r="Q67" s="87">
        <f t="shared" si="10"/>
        <v>0</v>
      </c>
      <c r="R67" s="93"/>
      <c r="S67" s="94"/>
      <c r="T67" s="96"/>
    </row>
    <row r="68" spans="1:20" ht="12.75" thickBot="1" x14ac:dyDescent="0.25">
      <c r="A68" s="90"/>
      <c r="B68" s="90"/>
      <c r="C68" s="90"/>
      <c r="D68" s="90"/>
      <c r="E68" s="91"/>
      <c r="F68" s="92"/>
      <c r="G68" s="93">
        <f t="shared" si="0"/>
        <v>0</v>
      </c>
      <c r="H68" s="94">
        <f t="shared" si="1"/>
        <v>0</v>
      </c>
      <c r="I68" s="95">
        <f t="shared" si="2"/>
        <v>0</v>
      </c>
      <c r="J68" s="93">
        <f t="shared" si="3"/>
        <v>0</v>
      </c>
      <c r="K68" s="94">
        <f t="shared" si="4"/>
        <v>0</v>
      </c>
      <c r="L68" s="95">
        <f t="shared" si="5"/>
        <v>0</v>
      </c>
      <c r="M68" s="93">
        <f t="shared" si="6"/>
        <v>0</v>
      </c>
      <c r="N68" s="94">
        <f t="shared" si="7"/>
        <v>0</v>
      </c>
      <c r="O68" s="95">
        <f t="shared" si="8"/>
        <v>0</v>
      </c>
      <c r="P68" s="86">
        <f t="shared" si="9"/>
        <v>0</v>
      </c>
      <c r="Q68" s="87">
        <f t="shared" si="10"/>
        <v>0</v>
      </c>
      <c r="R68" s="93"/>
      <c r="S68" s="94"/>
      <c r="T68" s="96"/>
    </row>
    <row r="69" spans="1:20" ht="12.75" thickBot="1" x14ac:dyDescent="0.25">
      <c r="A69" s="90"/>
      <c r="B69" s="90"/>
      <c r="C69" s="90"/>
      <c r="D69" s="90"/>
      <c r="E69" s="91"/>
      <c r="F69" s="92"/>
      <c r="G69" s="93">
        <f t="shared" si="0"/>
        <v>0</v>
      </c>
      <c r="H69" s="94">
        <f t="shared" si="1"/>
        <v>0</v>
      </c>
      <c r="I69" s="95">
        <f t="shared" si="2"/>
        <v>0</v>
      </c>
      <c r="J69" s="93">
        <f t="shared" si="3"/>
        <v>0</v>
      </c>
      <c r="K69" s="94">
        <f t="shared" si="4"/>
        <v>0</v>
      </c>
      <c r="L69" s="95">
        <f t="shared" si="5"/>
        <v>0</v>
      </c>
      <c r="M69" s="93">
        <f t="shared" si="6"/>
        <v>0</v>
      </c>
      <c r="N69" s="94">
        <f t="shared" si="7"/>
        <v>0</v>
      </c>
      <c r="O69" s="95">
        <f t="shared" si="8"/>
        <v>0</v>
      </c>
      <c r="P69" s="86">
        <f t="shared" si="9"/>
        <v>0</v>
      </c>
      <c r="Q69" s="87">
        <f t="shared" si="10"/>
        <v>0</v>
      </c>
      <c r="R69" s="93"/>
      <c r="S69" s="94"/>
      <c r="T69" s="96"/>
    </row>
    <row r="70" spans="1:20" ht="12.75" thickBot="1" x14ac:dyDescent="0.25">
      <c r="A70" s="90"/>
      <c r="B70" s="90"/>
      <c r="C70" s="90"/>
      <c r="D70" s="90"/>
      <c r="E70" s="91"/>
      <c r="F70" s="92"/>
      <c r="G70" s="93">
        <f t="shared" si="0"/>
        <v>0</v>
      </c>
      <c r="H70" s="94">
        <f t="shared" si="1"/>
        <v>0</v>
      </c>
      <c r="I70" s="95">
        <f t="shared" si="2"/>
        <v>0</v>
      </c>
      <c r="J70" s="93">
        <f t="shared" si="3"/>
        <v>0</v>
      </c>
      <c r="K70" s="94">
        <f t="shared" si="4"/>
        <v>0</v>
      </c>
      <c r="L70" s="95">
        <f t="shared" si="5"/>
        <v>0</v>
      </c>
      <c r="M70" s="93">
        <f t="shared" si="6"/>
        <v>0</v>
      </c>
      <c r="N70" s="94">
        <f t="shared" si="7"/>
        <v>0</v>
      </c>
      <c r="O70" s="95">
        <f t="shared" si="8"/>
        <v>0</v>
      </c>
      <c r="P70" s="86">
        <f t="shared" si="9"/>
        <v>0</v>
      </c>
      <c r="Q70" s="87">
        <f t="shared" si="10"/>
        <v>0</v>
      </c>
      <c r="R70" s="93"/>
      <c r="S70" s="94"/>
      <c r="T70" s="96"/>
    </row>
    <row r="71" spans="1:20" ht="12.75" thickBot="1" x14ac:dyDescent="0.25">
      <c r="A71" s="90"/>
      <c r="B71" s="90"/>
      <c r="C71" s="90"/>
      <c r="D71" s="90"/>
      <c r="E71" s="91"/>
      <c r="F71" s="92"/>
      <c r="G71" s="93">
        <f t="shared" si="0"/>
        <v>0</v>
      </c>
      <c r="H71" s="94">
        <f t="shared" si="1"/>
        <v>0</v>
      </c>
      <c r="I71" s="95">
        <f t="shared" si="2"/>
        <v>0</v>
      </c>
      <c r="J71" s="93">
        <f t="shared" si="3"/>
        <v>0</v>
      </c>
      <c r="K71" s="94">
        <f t="shared" si="4"/>
        <v>0</v>
      </c>
      <c r="L71" s="95">
        <f t="shared" si="5"/>
        <v>0</v>
      </c>
      <c r="M71" s="93">
        <f t="shared" si="6"/>
        <v>0</v>
      </c>
      <c r="N71" s="94">
        <f t="shared" si="7"/>
        <v>0</v>
      </c>
      <c r="O71" s="95">
        <f t="shared" si="8"/>
        <v>0</v>
      </c>
      <c r="P71" s="86">
        <f t="shared" si="9"/>
        <v>0</v>
      </c>
      <c r="Q71" s="87">
        <f t="shared" si="10"/>
        <v>0</v>
      </c>
      <c r="R71" s="93"/>
      <c r="S71" s="94"/>
      <c r="T71" s="96"/>
    </row>
    <row r="72" spans="1:20" ht="12.75" thickBot="1" x14ac:dyDescent="0.25">
      <c r="A72" s="90"/>
      <c r="B72" s="90"/>
      <c r="C72" s="90"/>
      <c r="D72" s="90"/>
      <c r="E72" s="91"/>
      <c r="F72" s="92"/>
      <c r="G72" s="93">
        <f t="shared" si="0"/>
        <v>0</v>
      </c>
      <c r="H72" s="94">
        <f t="shared" si="1"/>
        <v>0</v>
      </c>
      <c r="I72" s="95">
        <f t="shared" si="2"/>
        <v>0</v>
      </c>
      <c r="J72" s="93">
        <f t="shared" si="3"/>
        <v>0</v>
      </c>
      <c r="K72" s="94">
        <f t="shared" si="4"/>
        <v>0</v>
      </c>
      <c r="L72" s="95">
        <f t="shared" si="5"/>
        <v>0</v>
      </c>
      <c r="M72" s="93">
        <f t="shared" si="6"/>
        <v>0</v>
      </c>
      <c r="N72" s="94">
        <f t="shared" si="7"/>
        <v>0</v>
      </c>
      <c r="O72" s="95">
        <f t="shared" si="8"/>
        <v>0</v>
      </c>
      <c r="P72" s="86">
        <f t="shared" si="9"/>
        <v>0</v>
      </c>
      <c r="Q72" s="87">
        <f t="shared" si="10"/>
        <v>0</v>
      </c>
      <c r="R72" s="93"/>
      <c r="S72" s="94"/>
      <c r="T72" s="96"/>
    </row>
    <row r="73" spans="1:20" ht="12.75" thickBot="1" x14ac:dyDescent="0.25">
      <c r="A73" s="90"/>
      <c r="B73" s="90"/>
      <c r="C73" s="90"/>
      <c r="D73" s="90"/>
      <c r="E73" s="91"/>
      <c r="F73" s="92"/>
      <c r="G73" s="93">
        <f t="shared" si="0"/>
        <v>0</v>
      </c>
      <c r="H73" s="94">
        <f t="shared" si="1"/>
        <v>0</v>
      </c>
      <c r="I73" s="95">
        <f t="shared" si="2"/>
        <v>0</v>
      </c>
      <c r="J73" s="93">
        <f t="shared" si="3"/>
        <v>0</v>
      </c>
      <c r="K73" s="94">
        <f t="shared" si="4"/>
        <v>0</v>
      </c>
      <c r="L73" s="95">
        <f t="shared" si="5"/>
        <v>0</v>
      </c>
      <c r="M73" s="93">
        <f t="shared" si="6"/>
        <v>0</v>
      </c>
      <c r="N73" s="94">
        <f t="shared" si="7"/>
        <v>0</v>
      </c>
      <c r="O73" s="95">
        <f t="shared" si="8"/>
        <v>0</v>
      </c>
      <c r="P73" s="86">
        <f t="shared" si="9"/>
        <v>0</v>
      </c>
      <c r="Q73" s="87">
        <f t="shared" si="10"/>
        <v>0</v>
      </c>
      <c r="R73" s="93"/>
      <c r="S73" s="94"/>
      <c r="T73" s="96"/>
    </row>
    <row r="74" spans="1:20" ht="12.75" thickBot="1" x14ac:dyDescent="0.25">
      <c r="A74" s="90"/>
      <c r="B74" s="90"/>
      <c r="C74" s="90"/>
      <c r="D74" s="90"/>
      <c r="E74" s="91"/>
      <c r="F74" s="92"/>
      <c r="G74" s="93">
        <f t="shared" si="0"/>
        <v>0</v>
      </c>
      <c r="H74" s="94">
        <f t="shared" si="1"/>
        <v>0</v>
      </c>
      <c r="I74" s="95">
        <f t="shared" si="2"/>
        <v>0</v>
      </c>
      <c r="J74" s="93">
        <f t="shared" si="3"/>
        <v>0</v>
      </c>
      <c r="K74" s="94">
        <f t="shared" si="4"/>
        <v>0</v>
      </c>
      <c r="L74" s="95">
        <f t="shared" si="5"/>
        <v>0</v>
      </c>
      <c r="M74" s="93">
        <f t="shared" si="6"/>
        <v>0</v>
      </c>
      <c r="N74" s="94">
        <f t="shared" si="7"/>
        <v>0</v>
      </c>
      <c r="O74" s="95">
        <f t="shared" si="8"/>
        <v>0</v>
      </c>
      <c r="P74" s="86">
        <f t="shared" si="9"/>
        <v>0</v>
      </c>
      <c r="Q74" s="87">
        <f t="shared" si="10"/>
        <v>0</v>
      </c>
      <c r="R74" s="93"/>
      <c r="S74" s="94"/>
      <c r="T74" s="96"/>
    </row>
    <row r="75" spans="1:20" ht="12.75" thickBot="1" x14ac:dyDescent="0.25">
      <c r="A75" s="90"/>
      <c r="B75" s="90"/>
      <c r="C75" s="90"/>
      <c r="D75" s="90"/>
      <c r="E75" s="91"/>
      <c r="F75" s="92"/>
      <c r="G75" s="93">
        <f t="shared" si="0"/>
        <v>0</v>
      </c>
      <c r="H75" s="94">
        <f t="shared" si="1"/>
        <v>0</v>
      </c>
      <c r="I75" s="95">
        <f t="shared" si="2"/>
        <v>0</v>
      </c>
      <c r="J75" s="93">
        <f t="shared" si="3"/>
        <v>0</v>
      </c>
      <c r="K75" s="94">
        <f t="shared" si="4"/>
        <v>0</v>
      </c>
      <c r="L75" s="95">
        <f t="shared" si="5"/>
        <v>0</v>
      </c>
      <c r="M75" s="93">
        <f t="shared" si="6"/>
        <v>0</v>
      </c>
      <c r="N75" s="94">
        <f t="shared" si="7"/>
        <v>0</v>
      </c>
      <c r="O75" s="95">
        <f t="shared" si="8"/>
        <v>0</v>
      </c>
      <c r="P75" s="86">
        <f t="shared" si="9"/>
        <v>0</v>
      </c>
      <c r="Q75" s="87">
        <f t="shared" si="10"/>
        <v>0</v>
      </c>
      <c r="R75" s="93"/>
      <c r="S75" s="94"/>
      <c r="T75" s="96"/>
    </row>
    <row r="76" spans="1:20" ht="12.75" thickBot="1" x14ac:dyDescent="0.25">
      <c r="A76" s="90"/>
      <c r="B76" s="90"/>
      <c r="C76" s="90"/>
      <c r="D76" s="90"/>
      <c r="E76" s="91"/>
      <c r="F76" s="92"/>
      <c r="G76" s="93">
        <f t="shared" si="0"/>
        <v>0</v>
      </c>
      <c r="H76" s="94">
        <f t="shared" si="1"/>
        <v>0</v>
      </c>
      <c r="I76" s="95">
        <f t="shared" si="2"/>
        <v>0</v>
      </c>
      <c r="J76" s="93">
        <f t="shared" si="3"/>
        <v>0</v>
      </c>
      <c r="K76" s="94">
        <f t="shared" si="4"/>
        <v>0</v>
      </c>
      <c r="L76" s="95">
        <f t="shared" si="5"/>
        <v>0</v>
      </c>
      <c r="M76" s="93">
        <f t="shared" si="6"/>
        <v>0</v>
      </c>
      <c r="N76" s="94">
        <f t="shared" si="7"/>
        <v>0</v>
      </c>
      <c r="O76" s="95">
        <f t="shared" si="8"/>
        <v>0</v>
      </c>
      <c r="P76" s="86">
        <f t="shared" si="9"/>
        <v>0</v>
      </c>
      <c r="Q76" s="87">
        <f t="shared" si="10"/>
        <v>0</v>
      </c>
      <c r="R76" s="93"/>
      <c r="S76" s="94"/>
      <c r="T76" s="96"/>
    </row>
    <row r="77" spans="1:20" ht="12.75" thickBot="1" x14ac:dyDescent="0.25">
      <c r="A77" s="90"/>
      <c r="B77" s="90"/>
      <c r="C77" s="90"/>
      <c r="D77" s="90"/>
      <c r="E77" s="91"/>
      <c r="F77" s="92"/>
      <c r="G77" s="93">
        <f t="shared" si="0"/>
        <v>0</v>
      </c>
      <c r="H77" s="94">
        <f t="shared" si="1"/>
        <v>0</v>
      </c>
      <c r="I77" s="95">
        <f t="shared" si="2"/>
        <v>0</v>
      </c>
      <c r="J77" s="93">
        <f t="shared" si="3"/>
        <v>0</v>
      </c>
      <c r="K77" s="94">
        <f t="shared" si="4"/>
        <v>0</v>
      </c>
      <c r="L77" s="95">
        <f t="shared" si="5"/>
        <v>0</v>
      </c>
      <c r="M77" s="93">
        <f t="shared" si="6"/>
        <v>0</v>
      </c>
      <c r="N77" s="94">
        <f t="shared" si="7"/>
        <v>0</v>
      </c>
      <c r="O77" s="95">
        <f t="shared" si="8"/>
        <v>0</v>
      </c>
      <c r="P77" s="86">
        <f t="shared" si="9"/>
        <v>0</v>
      </c>
      <c r="Q77" s="87">
        <f t="shared" si="10"/>
        <v>0</v>
      </c>
      <c r="R77" s="93"/>
      <c r="S77" s="94"/>
      <c r="T77" s="96"/>
    </row>
    <row r="78" spans="1:20" ht="12.75" thickBot="1" x14ac:dyDescent="0.25">
      <c r="A78" s="90"/>
      <c r="B78" s="90"/>
      <c r="C78" s="90"/>
      <c r="D78" s="90"/>
      <c r="E78" s="91"/>
      <c r="F78" s="92"/>
      <c r="G78" s="93">
        <f t="shared" si="0"/>
        <v>0</v>
      </c>
      <c r="H78" s="94">
        <f t="shared" si="1"/>
        <v>0</v>
      </c>
      <c r="I78" s="95">
        <f t="shared" si="2"/>
        <v>0</v>
      </c>
      <c r="J78" s="93">
        <f t="shared" si="3"/>
        <v>0</v>
      </c>
      <c r="K78" s="94">
        <f t="shared" si="4"/>
        <v>0</v>
      </c>
      <c r="L78" s="95">
        <f t="shared" si="5"/>
        <v>0</v>
      </c>
      <c r="M78" s="93">
        <f t="shared" si="6"/>
        <v>0</v>
      </c>
      <c r="N78" s="94">
        <f t="shared" si="7"/>
        <v>0</v>
      </c>
      <c r="O78" s="95">
        <f t="shared" si="8"/>
        <v>0</v>
      </c>
      <c r="P78" s="86">
        <f t="shared" si="9"/>
        <v>0</v>
      </c>
      <c r="Q78" s="87">
        <f t="shared" si="10"/>
        <v>0</v>
      </c>
      <c r="R78" s="93"/>
      <c r="S78" s="94"/>
      <c r="T78" s="96"/>
    </row>
    <row r="79" spans="1:20" ht="12.75" thickBot="1" x14ac:dyDescent="0.25">
      <c r="A79" s="90"/>
      <c r="B79" s="90"/>
      <c r="C79" s="90"/>
      <c r="D79" s="90"/>
      <c r="E79" s="91"/>
      <c r="F79" s="92"/>
      <c r="G79" s="93">
        <f t="shared" si="0"/>
        <v>0</v>
      </c>
      <c r="H79" s="94">
        <f t="shared" si="1"/>
        <v>0</v>
      </c>
      <c r="I79" s="95">
        <f t="shared" si="2"/>
        <v>0</v>
      </c>
      <c r="J79" s="93">
        <f t="shared" si="3"/>
        <v>0</v>
      </c>
      <c r="K79" s="94">
        <f t="shared" si="4"/>
        <v>0</v>
      </c>
      <c r="L79" s="95">
        <f t="shared" si="5"/>
        <v>0</v>
      </c>
      <c r="M79" s="93">
        <f t="shared" si="6"/>
        <v>0</v>
      </c>
      <c r="N79" s="94">
        <f t="shared" si="7"/>
        <v>0</v>
      </c>
      <c r="O79" s="95">
        <f t="shared" si="8"/>
        <v>0</v>
      </c>
      <c r="P79" s="86">
        <f t="shared" si="9"/>
        <v>0</v>
      </c>
      <c r="Q79" s="87">
        <f t="shared" si="10"/>
        <v>0</v>
      </c>
      <c r="R79" s="93"/>
      <c r="S79" s="94"/>
      <c r="T79" s="96"/>
    </row>
    <row r="80" spans="1:20" ht="12.75" thickBot="1" x14ac:dyDescent="0.25">
      <c r="A80" s="90"/>
      <c r="B80" s="90"/>
      <c r="C80" s="90"/>
      <c r="D80" s="90"/>
      <c r="E80" s="91"/>
      <c r="F80" s="92"/>
      <c r="G80" s="93">
        <f t="shared" si="0"/>
        <v>0</v>
      </c>
      <c r="H80" s="94">
        <f t="shared" si="1"/>
        <v>0</v>
      </c>
      <c r="I80" s="95">
        <f t="shared" si="2"/>
        <v>0</v>
      </c>
      <c r="J80" s="93">
        <f t="shared" si="3"/>
        <v>0</v>
      </c>
      <c r="K80" s="94">
        <f t="shared" si="4"/>
        <v>0</v>
      </c>
      <c r="L80" s="95">
        <f t="shared" si="5"/>
        <v>0</v>
      </c>
      <c r="M80" s="93">
        <f t="shared" si="6"/>
        <v>0</v>
      </c>
      <c r="N80" s="94">
        <f t="shared" si="7"/>
        <v>0</v>
      </c>
      <c r="O80" s="95">
        <f t="shared" si="8"/>
        <v>0</v>
      </c>
      <c r="P80" s="86">
        <f t="shared" si="9"/>
        <v>0</v>
      </c>
      <c r="Q80" s="87">
        <f t="shared" si="10"/>
        <v>0</v>
      </c>
      <c r="R80" s="93"/>
      <c r="S80" s="94"/>
      <c r="T80" s="96"/>
    </row>
    <row r="81" spans="1:20" ht="12.75" thickBot="1" x14ac:dyDescent="0.25">
      <c r="A81" s="90"/>
      <c r="B81" s="90"/>
      <c r="C81" s="90"/>
      <c r="D81" s="90"/>
      <c r="E81" s="91"/>
      <c r="F81" s="92"/>
      <c r="G81" s="93">
        <f t="shared" si="0"/>
        <v>0</v>
      </c>
      <c r="H81" s="94">
        <f t="shared" si="1"/>
        <v>0</v>
      </c>
      <c r="I81" s="95">
        <f t="shared" si="2"/>
        <v>0</v>
      </c>
      <c r="J81" s="93">
        <f t="shared" si="3"/>
        <v>0</v>
      </c>
      <c r="K81" s="94">
        <f t="shared" si="4"/>
        <v>0</v>
      </c>
      <c r="L81" s="95">
        <f t="shared" si="5"/>
        <v>0</v>
      </c>
      <c r="M81" s="93">
        <f t="shared" si="6"/>
        <v>0</v>
      </c>
      <c r="N81" s="94">
        <f t="shared" si="7"/>
        <v>0</v>
      </c>
      <c r="O81" s="95">
        <f t="shared" si="8"/>
        <v>0</v>
      </c>
      <c r="P81" s="86">
        <f t="shared" si="9"/>
        <v>0</v>
      </c>
      <c r="Q81" s="87">
        <f t="shared" si="10"/>
        <v>0</v>
      </c>
      <c r="R81" s="93"/>
      <c r="S81" s="94"/>
      <c r="T81" s="96"/>
    </row>
    <row r="82" spans="1:20" ht="12.75" thickBot="1" x14ac:dyDescent="0.25">
      <c r="A82" s="90"/>
      <c r="B82" s="90"/>
      <c r="C82" s="90"/>
      <c r="D82" s="90"/>
      <c r="E82" s="91"/>
      <c r="F82" s="92"/>
      <c r="G82" s="93">
        <f t="shared" si="0"/>
        <v>0</v>
      </c>
      <c r="H82" s="94">
        <f t="shared" si="1"/>
        <v>0</v>
      </c>
      <c r="I82" s="95">
        <f t="shared" si="2"/>
        <v>0</v>
      </c>
      <c r="J82" s="93">
        <f t="shared" si="3"/>
        <v>0</v>
      </c>
      <c r="K82" s="94">
        <f t="shared" si="4"/>
        <v>0</v>
      </c>
      <c r="L82" s="95">
        <f t="shared" si="5"/>
        <v>0</v>
      </c>
      <c r="M82" s="93">
        <f t="shared" si="6"/>
        <v>0</v>
      </c>
      <c r="N82" s="94">
        <f t="shared" si="7"/>
        <v>0</v>
      </c>
      <c r="O82" s="95">
        <f t="shared" si="8"/>
        <v>0</v>
      </c>
      <c r="P82" s="86">
        <f t="shared" si="9"/>
        <v>0</v>
      </c>
      <c r="Q82" s="87">
        <f t="shared" si="10"/>
        <v>0</v>
      </c>
      <c r="R82" s="93"/>
      <c r="S82" s="94"/>
      <c r="T82" s="96"/>
    </row>
    <row r="83" spans="1:20" ht="12.75" thickBot="1" x14ac:dyDescent="0.25">
      <c r="A83" s="90"/>
      <c r="B83" s="90"/>
      <c r="C83" s="90"/>
      <c r="D83" s="90"/>
      <c r="E83" s="91"/>
      <c r="F83" s="92"/>
      <c r="G83" s="93">
        <f t="shared" si="0"/>
        <v>0</v>
      </c>
      <c r="H83" s="94">
        <f t="shared" si="1"/>
        <v>0</v>
      </c>
      <c r="I83" s="95">
        <f t="shared" si="2"/>
        <v>0</v>
      </c>
      <c r="J83" s="93">
        <f t="shared" si="3"/>
        <v>0</v>
      </c>
      <c r="K83" s="94">
        <f t="shared" si="4"/>
        <v>0</v>
      </c>
      <c r="L83" s="95">
        <f t="shared" si="5"/>
        <v>0</v>
      </c>
      <c r="M83" s="93">
        <f t="shared" si="6"/>
        <v>0</v>
      </c>
      <c r="N83" s="94">
        <f t="shared" si="7"/>
        <v>0</v>
      </c>
      <c r="O83" s="95">
        <f t="shared" si="8"/>
        <v>0</v>
      </c>
      <c r="P83" s="86">
        <f t="shared" si="9"/>
        <v>0</v>
      </c>
      <c r="Q83" s="87">
        <f t="shared" si="10"/>
        <v>0</v>
      </c>
      <c r="R83" s="93"/>
      <c r="S83" s="94"/>
      <c r="T83" s="96"/>
    </row>
    <row r="84" spans="1:20" ht="12.75" thickBot="1" x14ac:dyDescent="0.25">
      <c r="A84" s="90"/>
      <c r="B84" s="90"/>
      <c r="C84" s="90"/>
      <c r="D84" s="90"/>
      <c r="E84" s="91"/>
      <c r="F84" s="92"/>
      <c r="G84" s="93">
        <f t="shared" si="0"/>
        <v>0</v>
      </c>
      <c r="H84" s="94">
        <f t="shared" si="1"/>
        <v>0</v>
      </c>
      <c r="I84" s="95">
        <f t="shared" si="2"/>
        <v>0</v>
      </c>
      <c r="J84" s="93">
        <f t="shared" si="3"/>
        <v>0</v>
      </c>
      <c r="K84" s="94">
        <f t="shared" si="4"/>
        <v>0</v>
      </c>
      <c r="L84" s="95">
        <f t="shared" si="5"/>
        <v>0</v>
      </c>
      <c r="M84" s="93">
        <f t="shared" si="6"/>
        <v>0</v>
      </c>
      <c r="N84" s="94">
        <f t="shared" si="7"/>
        <v>0</v>
      </c>
      <c r="O84" s="95">
        <f t="shared" si="8"/>
        <v>0</v>
      </c>
      <c r="P84" s="86">
        <f t="shared" si="9"/>
        <v>0</v>
      </c>
      <c r="Q84" s="87">
        <f t="shared" si="10"/>
        <v>0</v>
      </c>
      <c r="R84" s="93"/>
      <c r="S84" s="94"/>
      <c r="T84" s="96"/>
    </row>
    <row r="85" spans="1:20" ht="12.75" thickBot="1" x14ac:dyDescent="0.25">
      <c r="A85" s="90"/>
      <c r="B85" s="90"/>
      <c r="C85" s="90"/>
      <c r="D85" s="90"/>
      <c r="E85" s="91"/>
      <c r="F85" s="92"/>
      <c r="G85" s="93">
        <f t="shared" si="0"/>
        <v>0</v>
      </c>
      <c r="H85" s="94">
        <f t="shared" si="1"/>
        <v>0</v>
      </c>
      <c r="I85" s="95">
        <f t="shared" si="2"/>
        <v>0</v>
      </c>
      <c r="J85" s="93">
        <f t="shared" si="3"/>
        <v>0</v>
      </c>
      <c r="K85" s="94">
        <f t="shared" si="4"/>
        <v>0</v>
      </c>
      <c r="L85" s="95">
        <f t="shared" si="5"/>
        <v>0</v>
      </c>
      <c r="M85" s="93">
        <f t="shared" si="6"/>
        <v>0</v>
      </c>
      <c r="N85" s="94">
        <f t="shared" si="7"/>
        <v>0</v>
      </c>
      <c r="O85" s="95">
        <f t="shared" si="8"/>
        <v>0</v>
      </c>
      <c r="P85" s="86">
        <f t="shared" si="9"/>
        <v>0</v>
      </c>
      <c r="Q85" s="87">
        <f t="shared" si="10"/>
        <v>0</v>
      </c>
      <c r="R85" s="93"/>
      <c r="S85" s="94"/>
      <c r="T85" s="96"/>
    </row>
    <row r="86" spans="1:20" ht="12.75" thickBot="1" x14ac:dyDescent="0.25">
      <c r="A86" s="90"/>
      <c r="B86" s="90"/>
      <c r="C86" s="90"/>
      <c r="D86" s="90"/>
      <c r="E86" s="91"/>
      <c r="F86" s="92"/>
      <c r="G86" s="93">
        <f t="shared" si="0"/>
        <v>0</v>
      </c>
      <c r="H86" s="94">
        <f t="shared" si="1"/>
        <v>0</v>
      </c>
      <c r="I86" s="95">
        <f t="shared" si="2"/>
        <v>0</v>
      </c>
      <c r="J86" s="93">
        <f t="shared" si="3"/>
        <v>0</v>
      </c>
      <c r="K86" s="94">
        <f t="shared" si="4"/>
        <v>0</v>
      </c>
      <c r="L86" s="95">
        <f t="shared" si="5"/>
        <v>0</v>
      </c>
      <c r="M86" s="93">
        <f t="shared" si="6"/>
        <v>0</v>
      </c>
      <c r="N86" s="94">
        <f t="shared" si="7"/>
        <v>0</v>
      </c>
      <c r="O86" s="95">
        <f t="shared" si="8"/>
        <v>0</v>
      </c>
      <c r="P86" s="86">
        <f t="shared" si="9"/>
        <v>0</v>
      </c>
      <c r="Q86" s="87">
        <f t="shared" si="10"/>
        <v>0</v>
      </c>
      <c r="R86" s="93"/>
      <c r="S86" s="94"/>
      <c r="T86" s="96"/>
    </row>
    <row r="87" spans="1:20" ht="12.75" thickBot="1" x14ac:dyDescent="0.25">
      <c r="A87" s="90"/>
      <c r="B87" s="90"/>
      <c r="C87" s="90"/>
      <c r="D87" s="90"/>
      <c r="E87" s="91"/>
      <c r="F87" s="92"/>
      <c r="G87" s="93">
        <f t="shared" si="0"/>
        <v>0</v>
      </c>
      <c r="H87" s="94">
        <f t="shared" si="1"/>
        <v>0</v>
      </c>
      <c r="I87" s="95">
        <f t="shared" si="2"/>
        <v>0</v>
      </c>
      <c r="J87" s="93">
        <f t="shared" si="3"/>
        <v>0</v>
      </c>
      <c r="K87" s="94">
        <f t="shared" si="4"/>
        <v>0</v>
      </c>
      <c r="L87" s="95">
        <f t="shared" si="5"/>
        <v>0</v>
      </c>
      <c r="M87" s="93">
        <f t="shared" si="6"/>
        <v>0</v>
      </c>
      <c r="N87" s="94">
        <f t="shared" si="7"/>
        <v>0</v>
      </c>
      <c r="O87" s="95">
        <f t="shared" si="8"/>
        <v>0</v>
      </c>
      <c r="P87" s="86">
        <f t="shared" si="9"/>
        <v>0</v>
      </c>
      <c r="Q87" s="87">
        <f t="shared" si="10"/>
        <v>0</v>
      </c>
      <c r="R87" s="93"/>
      <c r="S87" s="94"/>
      <c r="T87" s="96"/>
    </row>
    <row r="88" spans="1:20" ht="12.75" thickBot="1" x14ac:dyDescent="0.25">
      <c r="A88" s="90"/>
      <c r="B88" s="90"/>
      <c r="C88" s="90"/>
      <c r="D88" s="90"/>
      <c r="E88" s="91"/>
      <c r="F88" s="92"/>
      <c r="G88" s="93">
        <f t="shared" ref="G88:G149" si="11">IF($C88="High",IF($D88="High",1,0),0)</f>
        <v>0</v>
      </c>
      <c r="H88" s="94">
        <f t="shared" si="1"/>
        <v>0</v>
      </c>
      <c r="I88" s="95">
        <f t="shared" si="2"/>
        <v>0</v>
      </c>
      <c r="J88" s="93">
        <f t="shared" si="3"/>
        <v>0</v>
      </c>
      <c r="K88" s="94">
        <f t="shared" si="4"/>
        <v>0</v>
      </c>
      <c r="L88" s="95">
        <f t="shared" si="5"/>
        <v>0</v>
      </c>
      <c r="M88" s="93">
        <f t="shared" si="6"/>
        <v>0</v>
      </c>
      <c r="N88" s="94">
        <f t="shared" si="7"/>
        <v>0</v>
      </c>
      <c r="O88" s="95">
        <f t="shared" si="8"/>
        <v>0</v>
      </c>
      <c r="P88" s="86">
        <f t="shared" si="9"/>
        <v>0</v>
      </c>
      <c r="Q88" s="87">
        <f t="shared" si="10"/>
        <v>0</v>
      </c>
      <c r="R88" s="93"/>
      <c r="S88" s="94"/>
      <c r="T88" s="96"/>
    </row>
    <row r="89" spans="1:20" ht="12.75" thickBot="1" x14ac:dyDescent="0.25">
      <c r="A89" s="90"/>
      <c r="B89" s="90"/>
      <c r="C89" s="90"/>
      <c r="D89" s="90"/>
      <c r="E89" s="91"/>
      <c r="F89" s="92"/>
      <c r="G89" s="93">
        <f t="shared" si="11"/>
        <v>0</v>
      </c>
      <c r="H89" s="94">
        <f t="shared" ref="H89:H149" si="12">IF($C89="High",IF($D89="Medium",1,0),0)</f>
        <v>0</v>
      </c>
      <c r="I89" s="95">
        <f t="shared" ref="I89:I149" si="13">IF($C89="Medium",IF($D89="High",1,0),0)</f>
        <v>0</v>
      </c>
      <c r="J89" s="93">
        <f t="shared" ref="J89:J149" si="14">IF($C89="High",IF($D89="Low",1,0),0)</f>
        <v>0</v>
      </c>
      <c r="K89" s="94">
        <f t="shared" ref="K89:K149" si="15">IF($C89="Medium",IF($D89="Medium",1,0),0)</f>
        <v>0</v>
      </c>
      <c r="L89" s="95">
        <f t="shared" ref="L89:L149" si="16">IF($C89="Low",IF($D89="High",1,0),0)</f>
        <v>0</v>
      </c>
      <c r="M89" s="93">
        <f t="shared" ref="M89:M149" si="17">IF($C89="Medium",IF($D89="Low",1,0),0)</f>
        <v>0</v>
      </c>
      <c r="N89" s="94">
        <f t="shared" ref="N89:N149" si="18">IF($C89="Low",IF($D89="Medium",1,0),0)</f>
        <v>0</v>
      </c>
      <c r="O89" s="95">
        <f t="shared" ref="O89:O149" si="19">IF($C89="Low",IF($D89="Low",1,0),0)</f>
        <v>0</v>
      </c>
      <c r="P89" s="86">
        <f t="shared" ref="P89:P150" si="20">IF(SUM(G89:I89)&gt;0,IF(E89=" ",0,1),0)</f>
        <v>0</v>
      </c>
      <c r="Q89" s="87">
        <f t="shared" ref="Q89:Q150" si="21">IF(B89&gt;" ",IF(SUM(G89:I89)&gt;0,1,IF(SUM(J89:L89)&gt;0,2,IF(SUM(M89:O89)&gt;0,3,1))),0)</f>
        <v>0</v>
      </c>
      <c r="R89" s="93"/>
      <c r="S89" s="94"/>
      <c r="T89" s="96"/>
    </row>
    <row r="90" spans="1:20" ht="12.75" thickBot="1" x14ac:dyDescent="0.25">
      <c r="A90" s="90"/>
      <c r="B90" s="90"/>
      <c r="C90" s="90"/>
      <c r="D90" s="90"/>
      <c r="E90" s="91"/>
      <c r="F90" s="92"/>
      <c r="G90" s="93">
        <f t="shared" si="11"/>
        <v>0</v>
      </c>
      <c r="H90" s="94">
        <f t="shared" si="12"/>
        <v>0</v>
      </c>
      <c r="I90" s="95">
        <f t="shared" si="13"/>
        <v>0</v>
      </c>
      <c r="J90" s="93">
        <f t="shared" si="14"/>
        <v>0</v>
      </c>
      <c r="K90" s="94">
        <f t="shared" si="15"/>
        <v>0</v>
      </c>
      <c r="L90" s="95">
        <f t="shared" si="16"/>
        <v>0</v>
      </c>
      <c r="M90" s="93">
        <f t="shared" si="17"/>
        <v>0</v>
      </c>
      <c r="N90" s="94">
        <f t="shared" si="18"/>
        <v>0</v>
      </c>
      <c r="O90" s="95">
        <f t="shared" si="19"/>
        <v>0</v>
      </c>
      <c r="P90" s="86">
        <f t="shared" si="20"/>
        <v>0</v>
      </c>
      <c r="Q90" s="87">
        <f t="shared" si="21"/>
        <v>0</v>
      </c>
      <c r="R90" s="93"/>
      <c r="S90" s="94"/>
      <c r="T90" s="96"/>
    </row>
    <row r="91" spans="1:20" ht="12.75" thickBot="1" x14ac:dyDescent="0.25">
      <c r="A91" s="90"/>
      <c r="B91" s="90"/>
      <c r="C91" s="90"/>
      <c r="D91" s="90"/>
      <c r="E91" s="91"/>
      <c r="F91" s="92"/>
      <c r="G91" s="93">
        <f t="shared" si="11"/>
        <v>0</v>
      </c>
      <c r="H91" s="94">
        <f t="shared" si="12"/>
        <v>0</v>
      </c>
      <c r="I91" s="95">
        <f t="shared" si="13"/>
        <v>0</v>
      </c>
      <c r="J91" s="93">
        <f t="shared" si="14"/>
        <v>0</v>
      </c>
      <c r="K91" s="94">
        <f t="shared" si="15"/>
        <v>0</v>
      </c>
      <c r="L91" s="95">
        <f t="shared" si="16"/>
        <v>0</v>
      </c>
      <c r="M91" s="93">
        <f t="shared" si="17"/>
        <v>0</v>
      </c>
      <c r="N91" s="94">
        <f t="shared" si="18"/>
        <v>0</v>
      </c>
      <c r="O91" s="95">
        <f t="shared" si="19"/>
        <v>0</v>
      </c>
      <c r="P91" s="86">
        <f t="shared" si="20"/>
        <v>0</v>
      </c>
      <c r="Q91" s="87">
        <f t="shared" si="21"/>
        <v>0</v>
      </c>
      <c r="R91" s="93"/>
      <c r="S91" s="94"/>
      <c r="T91" s="96"/>
    </row>
    <row r="92" spans="1:20" ht="12.75" thickBot="1" x14ac:dyDescent="0.25">
      <c r="A92" s="90"/>
      <c r="B92" s="90"/>
      <c r="C92" s="90"/>
      <c r="D92" s="90"/>
      <c r="E92" s="91"/>
      <c r="F92" s="92"/>
      <c r="G92" s="93">
        <f t="shared" si="11"/>
        <v>0</v>
      </c>
      <c r="H92" s="94">
        <f t="shared" si="12"/>
        <v>0</v>
      </c>
      <c r="I92" s="95">
        <f t="shared" si="13"/>
        <v>0</v>
      </c>
      <c r="J92" s="93">
        <f t="shared" si="14"/>
        <v>0</v>
      </c>
      <c r="K92" s="94">
        <f t="shared" si="15"/>
        <v>0</v>
      </c>
      <c r="L92" s="95">
        <f t="shared" si="16"/>
        <v>0</v>
      </c>
      <c r="M92" s="93">
        <f t="shared" si="17"/>
        <v>0</v>
      </c>
      <c r="N92" s="94">
        <f t="shared" si="18"/>
        <v>0</v>
      </c>
      <c r="O92" s="95">
        <f t="shared" si="19"/>
        <v>0</v>
      </c>
      <c r="P92" s="86">
        <f t="shared" si="20"/>
        <v>0</v>
      </c>
      <c r="Q92" s="87">
        <f t="shared" si="21"/>
        <v>0</v>
      </c>
      <c r="R92" s="93"/>
      <c r="S92" s="94"/>
      <c r="T92" s="96"/>
    </row>
    <row r="93" spans="1:20" ht="12.75" thickBot="1" x14ac:dyDescent="0.25">
      <c r="A93" s="90"/>
      <c r="B93" s="90"/>
      <c r="C93" s="90"/>
      <c r="D93" s="90"/>
      <c r="E93" s="91"/>
      <c r="F93" s="92"/>
      <c r="G93" s="93">
        <f t="shared" si="11"/>
        <v>0</v>
      </c>
      <c r="H93" s="94">
        <f t="shared" si="12"/>
        <v>0</v>
      </c>
      <c r="I93" s="95">
        <f t="shared" si="13"/>
        <v>0</v>
      </c>
      <c r="J93" s="93">
        <f t="shared" si="14"/>
        <v>0</v>
      </c>
      <c r="K93" s="94">
        <f t="shared" si="15"/>
        <v>0</v>
      </c>
      <c r="L93" s="95">
        <f t="shared" si="16"/>
        <v>0</v>
      </c>
      <c r="M93" s="93">
        <f t="shared" si="17"/>
        <v>0</v>
      </c>
      <c r="N93" s="94">
        <f t="shared" si="18"/>
        <v>0</v>
      </c>
      <c r="O93" s="95">
        <f t="shared" si="19"/>
        <v>0</v>
      </c>
      <c r="P93" s="86">
        <f t="shared" si="20"/>
        <v>0</v>
      </c>
      <c r="Q93" s="87">
        <f t="shared" si="21"/>
        <v>0</v>
      </c>
      <c r="R93" s="93"/>
      <c r="S93" s="94"/>
      <c r="T93" s="96"/>
    </row>
    <row r="94" spans="1:20" ht="12.75" thickBot="1" x14ac:dyDescent="0.25">
      <c r="A94" s="90"/>
      <c r="B94" s="90"/>
      <c r="C94" s="90"/>
      <c r="D94" s="90"/>
      <c r="E94" s="91"/>
      <c r="F94" s="92"/>
      <c r="G94" s="93">
        <f t="shared" si="11"/>
        <v>0</v>
      </c>
      <c r="H94" s="94">
        <f t="shared" si="12"/>
        <v>0</v>
      </c>
      <c r="I94" s="95">
        <f t="shared" si="13"/>
        <v>0</v>
      </c>
      <c r="J94" s="93">
        <f t="shared" si="14"/>
        <v>0</v>
      </c>
      <c r="K94" s="94">
        <f t="shared" si="15"/>
        <v>0</v>
      </c>
      <c r="L94" s="95">
        <f t="shared" si="16"/>
        <v>0</v>
      </c>
      <c r="M94" s="93">
        <f t="shared" si="17"/>
        <v>0</v>
      </c>
      <c r="N94" s="94">
        <f t="shared" si="18"/>
        <v>0</v>
      </c>
      <c r="O94" s="95">
        <f t="shared" si="19"/>
        <v>0</v>
      </c>
      <c r="P94" s="86">
        <f t="shared" si="20"/>
        <v>0</v>
      </c>
      <c r="Q94" s="87">
        <f t="shared" si="21"/>
        <v>0</v>
      </c>
      <c r="R94" s="93"/>
      <c r="S94" s="94"/>
      <c r="T94" s="96"/>
    </row>
    <row r="95" spans="1:20" ht="12.75" thickBot="1" x14ac:dyDescent="0.25">
      <c r="A95" s="90"/>
      <c r="B95" s="90"/>
      <c r="C95" s="90"/>
      <c r="D95" s="90"/>
      <c r="E95" s="91"/>
      <c r="F95" s="92"/>
      <c r="G95" s="93">
        <f t="shared" si="11"/>
        <v>0</v>
      </c>
      <c r="H95" s="94">
        <f t="shared" si="12"/>
        <v>0</v>
      </c>
      <c r="I95" s="95">
        <f t="shared" si="13"/>
        <v>0</v>
      </c>
      <c r="J95" s="93">
        <f t="shared" si="14"/>
        <v>0</v>
      </c>
      <c r="K95" s="94">
        <f t="shared" si="15"/>
        <v>0</v>
      </c>
      <c r="L95" s="95">
        <f t="shared" si="16"/>
        <v>0</v>
      </c>
      <c r="M95" s="93">
        <f t="shared" si="17"/>
        <v>0</v>
      </c>
      <c r="N95" s="94">
        <f t="shared" si="18"/>
        <v>0</v>
      </c>
      <c r="O95" s="95">
        <f t="shared" si="19"/>
        <v>0</v>
      </c>
      <c r="P95" s="86">
        <f t="shared" si="20"/>
        <v>0</v>
      </c>
      <c r="Q95" s="87">
        <f t="shared" si="21"/>
        <v>0</v>
      </c>
      <c r="R95" s="93"/>
      <c r="S95" s="94"/>
      <c r="T95" s="96"/>
    </row>
    <row r="96" spans="1:20" ht="12.75" thickBot="1" x14ac:dyDescent="0.25">
      <c r="A96" s="90"/>
      <c r="B96" s="90"/>
      <c r="C96" s="90"/>
      <c r="D96" s="90"/>
      <c r="E96" s="91"/>
      <c r="F96" s="92"/>
      <c r="G96" s="93">
        <f t="shared" si="11"/>
        <v>0</v>
      </c>
      <c r="H96" s="94">
        <f t="shared" si="12"/>
        <v>0</v>
      </c>
      <c r="I96" s="95">
        <f t="shared" si="13"/>
        <v>0</v>
      </c>
      <c r="J96" s="93">
        <f t="shared" si="14"/>
        <v>0</v>
      </c>
      <c r="K96" s="94">
        <f t="shared" si="15"/>
        <v>0</v>
      </c>
      <c r="L96" s="95">
        <f t="shared" si="16"/>
        <v>0</v>
      </c>
      <c r="M96" s="93">
        <f t="shared" si="17"/>
        <v>0</v>
      </c>
      <c r="N96" s="94">
        <f t="shared" si="18"/>
        <v>0</v>
      </c>
      <c r="O96" s="95">
        <f t="shared" si="19"/>
        <v>0</v>
      </c>
      <c r="P96" s="86">
        <f t="shared" si="20"/>
        <v>0</v>
      </c>
      <c r="Q96" s="87">
        <f t="shared" si="21"/>
        <v>0</v>
      </c>
      <c r="R96" s="93"/>
      <c r="S96" s="94"/>
      <c r="T96" s="96"/>
    </row>
    <row r="97" spans="1:20" ht="12.75" thickBot="1" x14ac:dyDescent="0.25">
      <c r="A97" s="90"/>
      <c r="B97" s="90"/>
      <c r="C97" s="90"/>
      <c r="D97" s="90"/>
      <c r="E97" s="91"/>
      <c r="F97" s="92"/>
      <c r="G97" s="93">
        <f t="shared" si="11"/>
        <v>0</v>
      </c>
      <c r="H97" s="94">
        <f t="shared" si="12"/>
        <v>0</v>
      </c>
      <c r="I97" s="95">
        <f t="shared" si="13"/>
        <v>0</v>
      </c>
      <c r="J97" s="93">
        <f t="shared" si="14"/>
        <v>0</v>
      </c>
      <c r="K97" s="94">
        <f t="shared" si="15"/>
        <v>0</v>
      </c>
      <c r="L97" s="95">
        <f t="shared" si="16"/>
        <v>0</v>
      </c>
      <c r="M97" s="93">
        <f t="shared" si="17"/>
        <v>0</v>
      </c>
      <c r="N97" s="94">
        <f t="shared" si="18"/>
        <v>0</v>
      </c>
      <c r="O97" s="95">
        <f t="shared" si="19"/>
        <v>0</v>
      </c>
      <c r="P97" s="86">
        <f t="shared" si="20"/>
        <v>0</v>
      </c>
      <c r="Q97" s="87">
        <f t="shared" si="21"/>
        <v>0</v>
      </c>
      <c r="R97" s="93"/>
      <c r="S97" s="94"/>
      <c r="T97" s="96"/>
    </row>
    <row r="98" spans="1:20" ht="12.75" thickBot="1" x14ac:dyDescent="0.25">
      <c r="A98" s="90"/>
      <c r="B98" s="90"/>
      <c r="C98" s="90"/>
      <c r="D98" s="90"/>
      <c r="E98" s="91"/>
      <c r="F98" s="92"/>
      <c r="G98" s="93">
        <f t="shared" si="11"/>
        <v>0</v>
      </c>
      <c r="H98" s="94">
        <f t="shared" si="12"/>
        <v>0</v>
      </c>
      <c r="I98" s="95">
        <f t="shared" si="13"/>
        <v>0</v>
      </c>
      <c r="J98" s="93">
        <f t="shared" si="14"/>
        <v>0</v>
      </c>
      <c r="K98" s="94">
        <f t="shared" si="15"/>
        <v>0</v>
      </c>
      <c r="L98" s="95">
        <f t="shared" si="16"/>
        <v>0</v>
      </c>
      <c r="M98" s="93">
        <f t="shared" si="17"/>
        <v>0</v>
      </c>
      <c r="N98" s="94">
        <f t="shared" si="18"/>
        <v>0</v>
      </c>
      <c r="O98" s="95">
        <f t="shared" si="19"/>
        <v>0</v>
      </c>
      <c r="P98" s="86">
        <f t="shared" si="20"/>
        <v>0</v>
      </c>
      <c r="Q98" s="87">
        <f t="shared" si="21"/>
        <v>0</v>
      </c>
      <c r="R98" s="93"/>
      <c r="S98" s="94"/>
      <c r="T98" s="96"/>
    </row>
    <row r="99" spans="1:20" ht="12.75" thickBot="1" x14ac:dyDescent="0.25">
      <c r="A99" s="90"/>
      <c r="B99" s="90"/>
      <c r="C99" s="90"/>
      <c r="D99" s="90"/>
      <c r="E99" s="91"/>
      <c r="F99" s="92"/>
      <c r="G99" s="93">
        <f t="shared" si="11"/>
        <v>0</v>
      </c>
      <c r="H99" s="94">
        <f t="shared" si="12"/>
        <v>0</v>
      </c>
      <c r="I99" s="95">
        <f t="shared" si="13"/>
        <v>0</v>
      </c>
      <c r="J99" s="93">
        <f t="shared" si="14"/>
        <v>0</v>
      </c>
      <c r="K99" s="94">
        <f t="shared" si="15"/>
        <v>0</v>
      </c>
      <c r="L99" s="95">
        <f t="shared" si="16"/>
        <v>0</v>
      </c>
      <c r="M99" s="93">
        <f t="shared" si="17"/>
        <v>0</v>
      </c>
      <c r="N99" s="94">
        <f t="shared" si="18"/>
        <v>0</v>
      </c>
      <c r="O99" s="95">
        <f t="shared" si="19"/>
        <v>0</v>
      </c>
      <c r="P99" s="86">
        <f t="shared" si="20"/>
        <v>0</v>
      </c>
      <c r="Q99" s="87">
        <f t="shared" si="21"/>
        <v>0</v>
      </c>
      <c r="R99" s="93"/>
      <c r="S99" s="94"/>
      <c r="T99" s="96"/>
    </row>
    <row r="100" spans="1:20" ht="12.75" thickBot="1" x14ac:dyDescent="0.25">
      <c r="A100" s="90"/>
      <c r="B100" s="90"/>
      <c r="C100" s="90"/>
      <c r="D100" s="90"/>
      <c r="E100" s="91"/>
      <c r="F100" s="92"/>
      <c r="G100" s="93">
        <f t="shared" si="11"/>
        <v>0</v>
      </c>
      <c r="H100" s="94">
        <f t="shared" si="12"/>
        <v>0</v>
      </c>
      <c r="I100" s="95">
        <f t="shared" si="13"/>
        <v>0</v>
      </c>
      <c r="J100" s="93">
        <f t="shared" si="14"/>
        <v>0</v>
      </c>
      <c r="K100" s="94">
        <f t="shared" si="15"/>
        <v>0</v>
      </c>
      <c r="L100" s="95">
        <f t="shared" si="16"/>
        <v>0</v>
      </c>
      <c r="M100" s="93">
        <f t="shared" si="17"/>
        <v>0</v>
      </c>
      <c r="N100" s="94">
        <f t="shared" si="18"/>
        <v>0</v>
      </c>
      <c r="O100" s="95">
        <f t="shared" si="19"/>
        <v>0</v>
      </c>
      <c r="P100" s="86">
        <f t="shared" si="20"/>
        <v>0</v>
      </c>
      <c r="Q100" s="87">
        <f t="shared" si="21"/>
        <v>0</v>
      </c>
      <c r="R100" s="93"/>
      <c r="S100" s="94"/>
      <c r="T100" s="96"/>
    </row>
    <row r="101" spans="1:20" ht="12.75" thickBot="1" x14ac:dyDescent="0.25">
      <c r="A101" s="90"/>
      <c r="B101" s="90"/>
      <c r="C101" s="90"/>
      <c r="D101" s="90"/>
      <c r="E101" s="91"/>
      <c r="F101" s="92"/>
      <c r="G101" s="93">
        <f t="shared" si="11"/>
        <v>0</v>
      </c>
      <c r="H101" s="94">
        <f t="shared" si="12"/>
        <v>0</v>
      </c>
      <c r="I101" s="95">
        <f t="shared" si="13"/>
        <v>0</v>
      </c>
      <c r="J101" s="93">
        <f t="shared" si="14"/>
        <v>0</v>
      </c>
      <c r="K101" s="94">
        <f t="shared" si="15"/>
        <v>0</v>
      </c>
      <c r="L101" s="95">
        <f t="shared" si="16"/>
        <v>0</v>
      </c>
      <c r="M101" s="93">
        <f t="shared" si="17"/>
        <v>0</v>
      </c>
      <c r="N101" s="94">
        <f t="shared" si="18"/>
        <v>0</v>
      </c>
      <c r="O101" s="95">
        <f t="shared" si="19"/>
        <v>0</v>
      </c>
      <c r="P101" s="86">
        <f t="shared" si="20"/>
        <v>0</v>
      </c>
      <c r="Q101" s="87">
        <f t="shared" si="21"/>
        <v>0</v>
      </c>
      <c r="R101" s="93"/>
      <c r="S101" s="94"/>
      <c r="T101" s="96"/>
    </row>
    <row r="102" spans="1:20" ht="12.75" thickBot="1" x14ac:dyDescent="0.25">
      <c r="A102" s="90"/>
      <c r="B102" s="90"/>
      <c r="C102" s="90"/>
      <c r="D102" s="90"/>
      <c r="E102" s="91"/>
      <c r="F102" s="92"/>
      <c r="G102" s="93">
        <f t="shared" si="11"/>
        <v>0</v>
      </c>
      <c r="H102" s="94">
        <f t="shared" si="12"/>
        <v>0</v>
      </c>
      <c r="I102" s="95">
        <f t="shared" si="13"/>
        <v>0</v>
      </c>
      <c r="J102" s="93">
        <f t="shared" si="14"/>
        <v>0</v>
      </c>
      <c r="K102" s="94">
        <f t="shared" si="15"/>
        <v>0</v>
      </c>
      <c r="L102" s="95">
        <f t="shared" si="16"/>
        <v>0</v>
      </c>
      <c r="M102" s="93">
        <f t="shared" si="17"/>
        <v>0</v>
      </c>
      <c r="N102" s="94">
        <f t="shared" si="18"/>
        <v>0</v>
      </c>
      <c r="O102" s="95">
        <f t="shared" si="19"/>
        <v>0</v>
      </c>
      <c r="P102" s="86">
        <f t="shared" si="20"/>
        <v>0</v>
      </c>
      <c r="Q102" s="87">
        <f t="shared" si="21"/>
        <v>0</v>
      </c>
      <c r="R102" s="93"/>
      <c r="S102" s="94"/>
      <c r="T102" s="96"/>
    </row>
    <row r="103" spans="1:20" ht="12.75" thickBot="1" x14ac:dyDescent="0.25">
      <c r="A103" s="90"/>
      <c r="B103" s="90"/>
      <c r="C103" s="90"/>
      <c r="D103" s="90"/>
      <c r="E103" s="91"/>
      <c r="F103" s="92"/>
      <c r="G103" s="93">
        <f t="shared" si="11"/>
        <v>0</v>
      </c>
      <c r="H103" s="94">
        <f t="shared" si="12"/>
        <v>0</v>
      </c>
      <c r="I103" s="95">
        <f t="shared" si="13"/>
        <v>0</v>
      </c>
      <c r="J103" s="93">
        <f t="shared" si="14"/>
        <v>0</v>
      </c>
      <c r="K103" s="94">
        <f t="shared" si="15"/>
        <v>0</v>
      </c>
      <c r="L103" s="95">
        <f t="shared" si="16"/>
        <v>0</v>
      </c>
      <c r="M103" s="93">
        <f t="shared" si="17"/>
        <v>0</v>
      </c>
      <c r="N103" s="94">
        <f t="shared" si="18"/>
        <v>0</v>
      </c>
      <c r="O103" s="95">
        <f t="shared" si="19"/>
        <v>0</v>
      </c>
      <c r="P103" s="86">
        <f t="shared" si="20"/>
        <v>0</v>
      </c>
      <c r="Q103" s="87">
        <f t="shared" si="21"/>
        <v>0</v>
      </c>
      <c r="R103" s="93"/>
      <c r="S103" s="94"/>
      <c r="T103" s="96"/>
    </row>
    <row r="104" spans="1:20" ht="12.75" thickBot="1" x14ac:dyDescent="0.25">
      <c r="A104" s="90"/>
      <c r="B104" s="90"/>
      <c r="C104" s="90"/>
      <c r="D104" s="90"/>
      <c r="E104" s="91"/>
      <c r="F104" s="92"/>
      <c r="G104" s="93">
        <f t="shared" si="11"/>
        <v>0</v>
      </c>
      <c r="H104" s="94">
        <f t="shared" si="12"/>
        <v>0</v>
      </c>
      <c r="I104" s="95">
        <f t="shared" si="13"/>
        <v>0</v>
      </c>
      <c r="J104" s="93">
        <f t="shared" si="14"/>
        <v>0</v>
      </c>
      <c r="K104" s="94">
        <f t="shared" si="15"/>
        <v>0</v>
      </c>
      <c r="L104" s="95">
        <f t="shared" si="16"/>
        <v>0</v>
      </c>
      <c r="M104" s="93">
        <f t="shared" si="17"/>
        <v>0</v>
      </c>
      <c r="N104" s="94">
        <f t="shared" si="18"/>
        <v>0</v>
      </c>
      <c r="O104" s="95">
        <f t="shared" si="19"/>
        <v>0</v>
      </c>
      <c r="P104" s="86">
        <f t="shared" si="20"/>
        <v>0</v>
      </c>
      <c r="Q104" s="87">
        <f t="shared" si="21"/>
        <v>0</v>
      </c>
      <c r="R104" s="93"/>
      <c r="S104" s="94"/>
      <c r="T104" s="96"/>
    </row>
    <row r="105" spans="1:20" ht="12.75" thickBot="1" x14ac:dyDescent="0.25">
      <c r="A105" s="90"/>
      <c r="B105" s="90"/>
      <c r="C105" s="90"/>
      <c r="D105" s="90"/>
      <c r="E105" s="91"/>
      <c r="F105" s="92"/>
      <c r="G105" s="93">
        <f t="shared" si="11"/>
        <v>0</v>
      </c>
      <c r="H105" s="94">
        <f t="shared" si="12"/>
        <v>0</v>
      </c>
      <c r="I105" s="95">
        <f t="shared" si="13"/>
        <v>0</v>
      </c>
      <c r="J105" s="93">
        <f t="shared" si="14"/>
        <v>0</v>
      </c>
      <c r="K105" s="94">
        <f t="shared" si="15"/>
        <v>0</v>
      </c>
      <c r="L105" s="95">
        <f t="shared" si="16"/>
        <v>0</v>
      </c>
      <c r="M105" s="93">
        <f t="shared" si="17"/>
        <v>0</v>
      </c>
      <c r="N105" s="94">
        <f t="shared" si="18"/>
        <v>0</v>
      </c>
      <c r="O105" s="95">
        <f t="shared" si="19"/>
        <v>0</v>
      </c>
      <c r="P105" s="86">
        <f t="shared" si="20"/>
        <v>0</v>
      </c>
      <c r="Q105" s="87">
        <f t="shared" si="21"/>
        <v>0</v>
      </c>
      <c r="R105" s="93"/>
      <c r="S105" s="94"/>
      <c r="T105" s="96"/>
    </row>
    <row r="106" spans="1:20" ht="12.75" thickBot="1" x14ac:dyDescent="0.25">
      <c r="A106" s="90"/>
      <c r="B106" s="90"/>
      <c r="C106" s="90"/>
      <c r="D106" s="90"/>
      <c r="E106" s="91"/>
      <c r="F106" s="92"/>
      <c r="G106" s="93">
        <f t="shared" si="11"/>
        <v>0</v>
      </c>
      <c r="H106" s="94">
        <f t="shared" si="12"/>
        <v>0</v>
      </c>
      <c r="I106" s="95">
        <f t="shared" si="13"/>
        <v>0</v>
      </c>
      <c r="J106" s="93">
        <f t="shared" si="14"/>
        <v>0</v>
      </c>
      <c r="K106" s="94">
        <f t="shared" si="15"/>
        <v>0</v>
      </c>
      <c r="L106" s="95">
        <f t="shared" si="16"/>
        <v>0</v>
      </c>
      <c r="M106" s="93">
        <f t="shared" si="17"/>
        <v>0</v>
      </c>
      <c r="N106" s="94">
        <f t="shared" si="18"/>
        <v>0</v>
      </c>
      <c r="O106" s="95">
        <f t="shared" si="19"/>
        <v>0</v>
      </c>
      <c r="P106" s="86">
        <f t="shared" si="20"/>
        <v>0</v>
      </c>
      <c r="Q106" s="87">
        <f t="shared" si="21"/>
        <v>0</v>
      </c>
      <c r="R106" s="93"/>
      <c r="S106" s="94"/>
      <c r="T106" s="96"/>
    </row>
    <row r="107" spans="1:20" ht="12.75" thickBot="1" x14ac:dyDescent="0.25">
      <c r="A107" s="90"/>
      <c r="B107" s="90"/>
      <c r="C107" s="90"/>
      <c r="D107" s="90"/>
      <c r="E107" s="91"/>
      <c r="F107" s="92"/>
      <c r="G107" s="93">
        <f t="shared" si="11"/>
        <v>0</v>
      </c>
      <c r="H107" s="94">
        <f t="shared" si="12"/>
        <v>0</v>
      </c>
      <c r="I107" s="95">
        <f t="shared" si="13"/>
        <v>0</v>
      </c>
      <c r="J107" s="93">
        <f t="shared" si="14"/>
        <v>0</v>
      </c>
      <c r="K107" s="94">
        <f t="shared" si="15"/>
        <v>0</v>
      </c>
      <c r="L107" s="95">
        <f t="shared" si="16"/>
        <v>0</v>
      </c>
      <c r="M107" s="93">
        <f t="shared" si="17"/>
        <v>0</v>
      </c>
      <c r="N107" s="94">
        <f t="shared" si="18"/>
        <v>0</v>
      </c>
      <c r="O107" s="95">
        <f t="shared" si="19"/>
        <v>0</v>
      </c>
      <c r="P107" s="86">
        <f t="shared" si="20"/>
        <v>0</v>
      </c>
      <c r="Q107" s="87">
        <f t="shared" si="21"/>
        <v>0</v>
      </c>
      <c r="R107" s="93"/>
      <c r="S107" s="94"/>
      <c r="T107" s="96"/>
    </row>
    <row r="108" spans="1:20" ht="12.75" thickBot="1" x14ac:dyDescent="0.25">
      <c r="A108" s="90"/>
      <c r="B108" s="90"/>
      <c r="C108" s="90"/>
      <c r="D108" s="90"/>
      <c r="E108" s="91"/>
      <c r="F108" s="92"/>
      <c r="G108" s="93">
        <f t="shared" si="11"/>
        <v>0</v>
      </c>
      <c r="H108" s="94">
        <f t="shared" si="12"/>
        <v>0</v>
      </c>
      <c r="I108" s="95">
        <f t="shared" si="13"/>
        <v>0</v>
      </c>
      <c r="J108" s="93">
        <f t="shared" si="14"/>
        <v>0</v>
      </c>
      <c r="K108" s="94">
        <f t="shared" si="15"/>
        <v>0</v>
      </c>
      <c r="L108" s="95">
        <f t="shared" si="16"/>
        <v>0</v>
      </c>
      <c r="M108" s="93">
        <f t="shared" si="17"/>
        <v>0</v>
      </c>
      <c r="N108" s="94">
        <f t="shared" si="18"/>
        <v>0</v>
      </c>
      <c r="O108" s="95">
        <f t="shared" si="19"/>
        <v>0</v>
      </c>
      <c r="P108" s="86">
        <f t="shared" si="20"/>
        <v>0</v>
      </c>
      <c r="Q108" s="87">
        <f t="shared" si="21"/>
        <v>0</v>
      </c>
      <c r="R108" s="93"/>
      <c r="S108" s="94"/>
      <c r="T108" s="96"/>
    </row>
    <row r="109" spans="1:20" ht="12.75" thickBot="1" x14ac:dyDescent="0.25">
      <c r="A109" s="90"/>
      <c r="B109" s="90"/>
      <c r="C109" s="90"/>
      <c r="D109" s="90"/>
      <c r="E109" s="91"/>
      <c r="F109" s="92"/>
      <c r="G109" s="93">
        <f t="shared" si="11"/>
        <v>0</v>
      </c>
      <c r="H109" s="94">
        <f t="shared" si="12"/>
        <v>0</v>
      </c>
      <c r="I109" s="95">
        <f t="shared" si="13"/>
        <v>0</v>
      </c>
      <c r="J109" s="93">
        <f t="shared" si="14"/>
        <v>0</v>
      </c>
      <c r="K109" s="94">
        <f t="shared" si="15"/>
        <v>0</v>
      </c>
      <c r="L109" s="95">
        <f t="shared" si="16"/>
        <v>0</v>
      </c>
      <c r="M109" s="93">
        <f t="shared" si="17"/>
        <v>0</v>
      </c>
      <c r="N109" s="94">
        <f t="shared" si="18"/>
        <v>0</v>
      </c>
      <c r="O109" s="95">
        <f t="shared" si="19"/>
        <v>0</v>
      </c>
      <c r="P109" s="86">
        <f t="shared" si="20"/>
        <v>0</v>
      </c>
      <c r="Q109" s="87">
        <f t="shared" si="21"/>
        <v>0</v>
      </c>
      <c r="R109" s="93"/>
      <c r="S109" s="94"/>
      <c r="T109" s="96"/>
    </row>
    <row r="110" spans="1:20" ht="12.75" thickBot="1" x14ac:dyDescent="0.25">
      <c r="A110" s="90"/>
      <c r="B110" s="90"/>
      <c r="C110" s="90"/>
      <c r="D110" s="90"/>
      <c r="E110" s="91"/>
      <c r="F110" s="92"/>
      <c r="G110" s="93">
        <f t="shared" si="11"/>
        <v>0</v>
      </c>
      <c r="H110" s="94">
        <f t="shared" si="12"/>
        <v>0</v>
      </c>
      <c r="I110" s="95">
        <f t="shared" si="13"/>
        <v>0</v>
      </c>
      <c r="J110" s="93">
        <f t="shared" si="14"/>
        <v>0</v>
      </c>
      <c r="K110" s="94">
        <f t="shared" si="15"/>
        <v>0</v>
      </c>
      <c r="L110" s="95">
        <f t="shared" si="16"/>
        <v>0</v>
      </c>
      <c r="M110" s="93">
        <f t="shared" si="17"/>
        <v>0</v>
      </c>
      <c r="N110" s="94">
        <f t="shared" si="18"/>
        <v>0</v>
      </c>
      <c r="O110" s="95">
        <f t="shared" si="19"/>
        <v>0</v>
      </c>
      <c r="P110" s="86">
        <f t="shared" si="20"/>
        <v>0</v>
      </c>
      <c r="Q110" s="87">
        <f t="shared" si="21"/>
        <v>0</v>
      </c>
      <c r="R110" s="93"/>
      <c r="S110" s="94"/>
      <c r="T110" s="96"/>
    </row>
    <row r="111" spans="1:20" ht="12.75" thickBot="1" x14ac:dyDescent="0.25">
      <c r="A111" s="90"/>
      <c r="B111" s="90"/>
      <c r="C111" s="90"/>
      <c r="D111" s="90"/>
      <c r="E111" s="91"/>
      <c r="F111" s="92"/>
      <c r="G111" s="93">
        <f t="shared" si="11"/>
        <v>0</v>
      </c>
      <c r="H111" s="94">
        <f t="shared" si="12"/>
        <v>0</v>
      </c>
      <c r="I111" s="95">
        <f t="shared" si="13"/>
        <v>0</v>
      </c>
      <c r="J111" s="93">
        <f t="shared" si="14"/>
        <v>0</v>
      </c>
      <c r="K111" s="94">
        <f t="shared" si="15"/>
        <v>0</v>
      </c>
      <c r="L111" s="95">
        <f t="shared" si="16"/>
        <v>0</v>
      </c>
      <c r="M111" s="93">
        <f t="shared" si="17"/>
        <v>0</v>
      </c>
      <c r="N111" s="94">
        <f t="shared" si="18"/>
        <v>0</v>
      </c>
      <c r="O111" s="95">
        <f t="shared" si="19"/>
        <v>0</v>
      </c>
      <c r="P111" s="86">
        <f t="shared" si="20"/>
        <v>0</v>
      </c>
      <c r="Q111" s="87">
        <f t="shared" si="21"/>
        <v>0</v>
      </c>
      <c r="R111" s="93"/>
      <c r="S111" s="94"/>
      <c r="T111" s="96"/>
    </row>
    <row r="112" spans="1:20" ht="12.75" thickBot="1" x14ac:dyDescent="0.25">
      <c r="A112" s="90"/>
      <c r="B112" s="90"/>
      <c r="C112" s="90"/>
      <c r="D112" s="90"/>
      <c r="E112" s="91"/>
      <c r="F112" s="92"/>
      <c r="G112" s="93">
        <f t="shared" si="11"/>
        <v>0</v>
      </c>
      <c r="H112" s="94">
        <f t="shared" si="12"/>
        <v>0</v>
      </c>
      <c r="I112" s="95">
        <f t="shared" si="13"/>
        <v>0</v>
      </c>
      <c r="J112" s="93">
        <f t="shared" si="14"/>
        <v>0</v>
      </c>
      <c r="K112" s="94">
        <f t="shared" si="15"/>
        <v>0</v>
      </c>
      <c r="L112" s="95">
        <f t="shared" si="16"/>
        <v>0</v>
      </c>
      <c r="M112" s="93">
        <f t="shared" si="17"/>
        <v>0</v>
      </c>
      <c r="N112" s="94">
        <f t="shared" si="18"/>
        <v>0</v>
      </c>
      <c r="O112" s="95">
        <f t="shared" si="19"/>
        <v>0</v>
      </c>
      <c r="P112" s="86">
        <f t="shared" si="20"/>
        <v>0</v>
      </c>
      <c r="Q112" s="87">
        <f t="shared" si="21"/>
        <v>0</v>
      </c>
      <c r="R112" s="93"/>
      <c r="S112" s="94"/>
      <c r="T112" s="96"/>
    </row>
    <row r="113" spans="1:20" ht="12.75" thickBot="1" x14ac:dyDescent="0.25">
      <c r="A113" s="90"/>
      <c r="B113" s="90"/>
      <c r="C113" s="90"/>
      <c r="D113" s="90"/>
      <c r="E113" s="91"/>
      <c r="F113" s="92"/>
      <c r="G113" s="93">
        <f t="shared" si="11"/>
        <v>0</v>
      </c>
      <c r="H113" s="94">
        <f t="shared" si="12"/>
        <v>0</v>
      </c>
      <c r="I113" s="95">
        <f t="shared" si="13"/>
        <v>0</v>
      </c>
      <c r="J113" s="93">
        <f t="shared" si="14"/>
        <v>0</v>
      </c>
      <c r="K113" s="94">
        <f t="shared" si="15"/>
        <v>0</v>
      </c>
      <c r="L113" s="95">
        <f t="shared" si="16"/>
        <v>0</v>
      </c>
      <c r="M113" s="93">
        <f t="shared" si="17"/>
        <v>0</v>
      </c>
      <c r="N113" s="94">
        <f t="shared" si="18"/>
        <v>0</v>
      </c>
      <c r="O113" s="95">
        <f t="shared" si="19"/>
        <v>0</v>
      </c>
      <c r="P113" s="86">
        <f t="shared" si="20"/>
        <v>0</v>
      </c>
      <c r="Q113" s="87">
        <f t="shared" si="21"/>
        <v>0</v>
      </c>
      <c r="R113" s="93"/>
      <c r="S113" s="94"/>
      <c r="T113" s="96"/>
    </row>
    <row r="114" spans="1:20" ht="12.75" thickBot="1" x14ac:dyDescent="0.25">
      <c r="A114" s="90"/>
      <c r="B114" s="90"/>
      <c r="C114" s="90"/>
      <c r="D114" s="90"/>
      <c r="E114" s="91"/>
      <c r="F114" s="92"/>
      <c r="G114" s="93">
        <f t="shared" si="11"/>
        <v>0</v>
      </c>
      <c r="H114" s="94">
        <f t="shared" si="12"/>
        <v>0</v>
      </c>
      <c r="I114" s="95">
        <f t="shared" si="13"/>
        <v>0</v>
      </c>
      <c r="J114" s="93">
        <f t="shared" si="14"/>
        <v>0</v>
      </c>
      <c r="K114" s="94">
        <f t="shared" si="15"/>
        <v>0</v>
      </c>
      <c r="L114" s="95">
        <f t="shared" si="16"/>
        <v>0</v>
      </c>
      <c r="M114" s="93">
        <f t="shared" si="17"/>
        <v>0</v>
      </c>
      <c r="N114" s="94">
        <f t="shared" si="18"/>
        <v>0</v>
      </c>
      <c r="O114" s="95">
        <f t="shared" si="19"/>
        <v>0</v>
      </c>
      <c r="P114" s="86">
        <f t="shared" si="20"/>
        <v>0</v>
      </c>
      <c r="Q114" s="87">
        <f t="shared" si="21"/>
        <v>0</v>
      </c>
      <c r="R114" s="93"/>
      <c r="S114" s="94"/>
      <c r="T114" s="96"/>
    </row>
    <row r="115" spans="1:20" ht="12.75" thickBot="1" x14ac:dyDescent="0.25">
      <c r="A115" s="90"/>
      <c r="B115" s="90"/>
      <c r="C115" s="90"/>
      <c r="D115" s="90"/>
      <c r="E115" s="91"/>
      <c r="F115" s="92"/>
      <c r="G115" s="93">
        <f t="shared" si="11"/>
        <v>0</v>
      </c>
      <c r="H115" s="94">
        <f t="shared" si="12"/>
        <v>0</v>
      </c>
      <c r="I115" s="95">
        <f t="shared" si="13"/>
        <v>0</v>
      </c>
      <c r="J115" s="93">
        <f t="shared" si="14"/>
        <v>0</v>
      </c>
      <c r="K115" s="94">
        <f t="shared" si="15"/>
        <v>0</v>
      </c>
      <c r="L115" s="95">
        <f t="shared" si="16"/>
        <v>0</v>
      </c>
      <c r="M115" s="93">
        <f t="shared" si="17"/>
        <v>0</v>
      </c>
      <c r="N115" s="94">
        <f t="shared" si="18"/>
        <v>0</v>
      </c>
      <c r="O115" s="95">
        <f t="shared" si="19"/>
        <v>0</v>
      </c>
      <c r="P115" s="86">
        <f t="shared" si="20"/>
        <v>0</v>
      </c>
      <c r="Q115" s="87">
        <f t="shared" si="21"/>
        <v>0</v>
      </c>
      <c r="R115" s="93"/>
      <c r="S115" s="94"/>
      <c r="T115" s="96"/>
    </row>
    <row r="116" spans="1:20" ht="12.75" thickBot="1" x14ac:dyDescent="0.25">
      <c r="A116" s="90"/>
      <c r="B116" s="90"/>
      <c r="C116" s="90"/>
      <c r="D116" s="90"/>
      <c r="E116" s="91"/>
      <c r="F116" s="92"/>
      <c r="G116" s="93">
        <f t="shared" si="11"/>
        <v>0</v>
      </c>
      <c r="H116" s="94">
        <f t="shared" si="12"/>
        <v>0</v>
      </c>
      <c r="I116" s="95">
        <f t="shared" si="13"/>
        <v>0</v>
      </c>
      <c r="J116" s="93">
        <f t="shared" si="14"/>
        <v>0</v>
      </c>
      <c r="K116" s="94">
        <f t="shared" si="15"/>
        <v>0</v>
      </c>
      <c r="L116" s="95">
        <f t="shared" si="16"/>
        <v>0</v>
      </c>
      <c r="M116" s="93">
        <f t="shared" si="17"/>
        <v>0</v>
      </c>
      <c r="N116" s="94">
        <f t="shared" si="18"/>
        <v>0</v>
      </c>
      <c r="O116" s="95">
        <f t="shared" si="19"/>
        <v>0</v>
      </c>
      <c r="P116" s="86">
        <f t="shared" si="20"/>
        <v>0</v>
      </c>
      <c r="Q116" s="87">
        <f t="shared" si="21"/>
        <v>0</v>
      </c>
      <c r="R116" s="93"/>
      <c r="S116" s="94"/>
      <c r="T116" s="96"/>
    </row>
    <row r="117" spans="1:20" ht="12.75" thickBot="1" x14ac:dyDescent="0.25">
      <c r="A117" s="90"/>
      <c r="B117" s="90"/>
      <c r="C117" s="90"/>
      <c r="D117" s="90"/>
      <c r="E117" s="91"/>
      <c r="F117" s="92"/>
      <c r="G117" s="93">
        <f t="shared" si="11"/>
        <v>0</v>
      </c>
      <c r="H117" s="94">
        <f t="shared" si="12"/>
        <v>0</v>
      </c>
      <c r="I117" s="95">
        <f t="shared" si="13"/>
        <v>0</v>
      </c>
      <c r="J117" s="93">
        <f t="shared" si="14"/>
        <v>0</v>
      </c>
      <c r="K117" s="94">
        <f t="shared" si="15"/>
        <v>0</v>
      </c>
      <c r="L117" s="95">
        <f t="shared" si="16"/>
        <v>0</v>
      </c>
      <c r="M117" s="93">
        <f t="shared" si="17"/>
        <v>0</v>
      </c>
      <c r="N117" s="94">
        <f t="shared" si="18"/>
        <v>0</v>
      </c>
      <c r="O117" s="95">
        <f t="shared" si="19"/>
        <v>0</v>
      </c>
      <c r="P117" s="86">
        <f t="shared" si="20"/>
        <v>0</v>
      </c>
      <c r="Q117" s="87">
        <f t="shared" si="21"/>
        <v>0</v>
      </c>
      <c r="R117" s="93"/>
      <c r="S117" s="94"/>
      <c r="T117" s="96"/>
    </row>
    <row r="118" spans="1:20" ht="12.75" thickBot="1" x14ac:dyDescent="0.25">
      <c r="A118" s="90"/>
      <c r="B118" s="90"/>
      <c r="C118" s="90"/>
      <c r="D118" s="90"/>
      <c r="E118" s="91"/>
      <c r="F118" s="92"/>
      <c r="G118" s="93">
        <f t="shared" si="11"/>
        <v>0</v>
      </c>
      <c r="H118" s="94">
        <f t="shared" si="12"/>
        <v>0</v>
      </c>
      <c r="I118" s="95">
        <f t="shared" si="13"/>
        <v>0</v>
      </c>
      <c r="J118" s="93">
        <f t="shared" si="14"/>
        <v>0</v>
      </c>
      <c r="K118" s="94">
        <f t="shared" si="15"/>
        <v>0</v>
      </c>
      <c r="L118" s="95">
        <f t="shared" si="16"/>
        <v>0</v>
      </c>
      <c r="M118" s="93">
        <f t="shared" si="17"/>
        <v>0</v>
      </c>
      <c r="N118" s="94">
        <f t="shared" si="18"/>
        <v>0</v>
      </c>
      <c r="O118" s="95">
        <f t="shared" si="19"/>
        <v>0</v>
      </c>
      <c r="P118" s="86">
        <f t="shared" si="20"/>
        <v>0</v>
      </c>
      <c r="Q118" s="87">
        <f t="shared" si="21"/>
        <v>0</v>
      </c>
      <c r="R118" s="93"/>
      <c r="S118" s="94"/>
      <c r="T118" s="96"/>
    </row>
    <row r="119" spans="1:20" ht="12.75" thickBot="1" x14ac:dyDescent="0.25">
      <c r="A119" s="90"/>
      <c r="B119" s="90"/>
      <c r="C119" s="90"/>
      <c r="D119" s="90"/>
      <c r="E119" s="91"/>
      <c r="F119" s="92"/>
      <c r="G119" s="93">
        <f t="shared" si="11"/>
        <v>0</v>
      </c>
      <c r="H119" s="94">
        <f t="shared" si="12"/>
        <v>0</v>
      </c>
      <c r="I119" s="95">
        <f t="shared" si="13"/>
        <v>0</v>
      </c>
      <c r="J119" s="93">
        <f t="shared" si="14"/>
        <v>0</v>
      </c>
      <c r="K119" s="94">
        <f t="shared" si="15"/>
        <v>0</v>
      </c>
      <c r="L119" s="95">
        <f t="shared" si="16"/>
        <v>0</v>
      </c>
      <c r="M119" s="93">
        <f t="shared" si="17"/>
        <v>0</v>
      </c>
      <c r="N119" s="94">
        <f t="shared" si="18"/>
        <v>0</v>
      </c>
      <c r="O119" s="95">
        <f t="shared" si="19"/>
        <v>0</v>
      </c>
      <c r="P119" s="86">
        <f t="shared" si="20"/>
        <v>0</v>
      </c>
      <c r="Q119" s="87">
        <f t="shared" si="21"/>
        <v>0</v>
      </c>
      <c r="R119" s="93"/>
      <c r="S119" s="94"/>
      <c r="T119" s="96"/>
    </row>
    <row r="120" spans="1:20" ht="12.75" thickBot="1" x14ac:dyDescent="0.25">
      <c r="A120" s="90"/>
      <c r="B120" s="90"/>
      <c r="C120" s="90"/>
      <c r="D120" s="90"/>
      <c r="E120" s="91"/>
      <c r="F120" s="92"/>
      <c r="G120" s="93">
        <f t="shared" si="11"/>
        <v>0</v>
      </c>
      <c r="H120" s="94">
        <f t="shared" si="12"/>
        <v>0</v>
      </c>
      <c r="I120" s="95">
        <f t="shared" si="13"/>
        <v>0</v>
      </c>
      <c r="J120" s="93">
        <f t="shared" si="14"/>
        <v>0</v>
      </c>
      <c r="K120" s="94">
        <f t="shared" si="15"/>
        <v>0</v>
      </c>
      <c r="L120" s="95">
        <f t="shared" si="16"/>
        <v>0</v>
      </c>
      <c r="M120" s="93">
        <f t="shared" si="17"/>
        <v>0</v>
      </c>
      <c r="N120" s="94">
        <f t="shared" si="18"/>
        <v>0</v>
      </c>
      <c r="O120" s="95">
        <f t="shared" si="19"/>
        <v>0</v>
      </c>
      <c r="P120" s="86">
        <f t="shared" si="20"/>
        <v>0</v>
      </c>
      <c r="Q120" s="87">
        <f t="shared" si="21"/>
        <v>0</v>
      </c>
      <c r="R120" s="93"/>
      <c r="S120" s="94"/>
      <c r="T120" s="96"/>
    </row>
    <row r="121" spans="1:20" ht="12.75" thickBot="1" x14ac:dyDescent="0.25">
      <c r="A121" s="90"/>
      <c r="B121" s="90"/>
      <c r="C121" s="90"/>
      <c r="D121" s="90"/>
      <c r="E121" s="91"/>
      <c r="F121" s="92"/>
      <c r="G121" s="93">
        <f t="shared" si="11"/>
        <v>0</v>
      </c>
      <c r="H121" s="94">
        <f t="shared" si="12"/>
        <v>0</v>
      </c>
      <c r="I121" s="95">
        <f t="shared" si="13"/>
        <v>0</v>
      </c>
      <c r="J121" s="93">
        <f t="shared" si="14"/>
        <v>0</v>
      </c>
      <c r="K121" s="94">
        <f t="shared" si="15"/>
        <v>0</v>
      </c>
      <c r="L121" s="95">
        <f t="shared" si="16"/>
        <v>0</v>
      </c>
      <c r="M121" s="93">
        <f t="shared" si="17"/>
        <v>0</v>
      </c>
      <c r="N121" s="94">
        <f t="shared" si="18"/>
        <v>0</v>
      </c>
      <c r="O121" s="95">
        <f t="shared" si="19"/>
        <v>0</v>
      </c>
      <c r="P121" s="86">
        <f t="shared" si="20"/>
        <v>0</v>
      </c>
      <c r="Q121" s="87">
        <f t="shared" si="21"/>
        <v>0</v>
      </c>
      <c r="R121" s="93"/>
      <c r="S121" s="94"/>
      <c r="T121" s="96"/>
    </row>
    <row r="122" spans="1:20" ht="12.75" thickBot="1" x14ac:dyDescent="0.25">
      <c r="A122" s="90"/>
      <c r="B122" s="90"/>
      <c r="C122" s="90"/>
      <c r="D122" s="90"/>
      <c r="E122" s="91"/>
      <c r="F122" s="92"/>
      <c r="G122" s="93">
        <f t="shared" si="11"/>
        <v>0</v>
      </c>
      <c r="H122" s="94">
        <f t="shared" si="12"/>
        <v>0</v>
      </c>
      <c r="I122" s="95">
        <f t="shared" si="13"/>
        <v>0</v>
      </c>
      <c r="J122" s="93">
        <f t="shared" si="14"/>
        <v>0</v>
      </c>
      <c r="K122" s="94">
        <f t="shared" si="15"/>
        <v>0</v>
      </c>
      <c r="L122" s="95">
        <f t="shared" si="16"/>
        <v>0</v>
      </c>
      <c r="M122" s="93">
        <f t="shared" si="17"/>
        <v>0</v>
      </c>
      <c r="N122" s="94">
        <f t="shared" si="18"/>
        <v>0</v>
      </c>
      <c r="O122" s="95">
        <f t="shared" si="19"/>
        <v>0</v>
      </c>
      <c r="P122" s="86">
        <f t="shared" si="20"/>
        <v>0</v>
      </c>
      <c r="Q122" s="87">
        <f t="shared" si="21"/>
        <v>0</v>
      </c>
      <c r="R122" s="93"/>
      <c r="S122" s="94"/>
      <c r="T122" s="96"/>
    </row>
    <row r="123" spans="1:20" ht="12.75" thickBot="1" x14ac:dyDescent="0.25">
      <c r="A123" s="90"/>
      <c r="B123" s="90"/>
      <c r="C123" s="90"/>
      <c r="D123" s="90"/>
      <c r="E123" s="91"/>
      <c r="F123" s="92"/>
      <c r="G123" s="93">
        <f t="shared" si="11"/>
        <v>0</v>
      </c>
      <c r="H123" s="94">
        <f t="shared" si="12"/>
        <v>0</v>
      </c>
      <c r="I123" s="95">
        <f t="shared" si="13"/>
        <v>0</v>
      </c>
      <c r="J123" s="93">
        <f t="shared" si="14"/>
        <v>0</v>
      </c>
      <c r="K123" s="94">
        <f t="shared" si="15"/>
        <v>0</v>
      </c>
      <c r="L123" s="95">
        <f t="shared" si="16"/>
        <v>0</v>
      </c>
      <c r="M123" s="93">
        <f t="shared" si="17"/>
        <v>0</v>
      </c>
      <c r="N123" s="94">
        <f t="shared" si="18"/>
        <v>0</v>
      </c>
      <c r="O123" s="95">
        <f t="shared" si="19"/>
        <v>0</v>
      </c>
      <c r="P123" s="86">
        <f t="shared" si="20"/>
        <v>0</v>
      </c>
      <c r="Q123" s="87">
        <f t="shared" si="21"/>
        <v>0</v>
      </c>
      <c r="R123" s="93"/>
      <c r="S123" s="94"/>
      <c r="T123" s="96"/>
    </row>
    <row r="124" spans="1:20" ht="12.75" thickBot="1" x14ac:dyDescent="0.25">
      <c r="A124" s="90"/>
      <c r="B124" s="90"/>
      <c r="C124" s="90"/>
      <c r="D124" s="90"/>
      <c r="E124" s="91"/>
      <c r="F124" s="92"/>
      <c r="G124" s="93">
        <f t="shared" si="11"/>
        <v>0</v>
      </c>
      <c r="H124" s="94">
        <f t="shared" si="12"/>
        <v>0</v>
      </c>
      <c r="I124" s="95">
        <f t="shared" si="13"/>
        <v>0</v>
      </c>
      <c r="J124" s="93">
        <f t="shared" si="14"/>
        <v>0</v>
      </c>
      <c r="K124" s="94">
        <f t="shared" si="15"/>
        <v>0</v>
      </c>
      <c r="L124" s="95">
        <f t="shared" si="16"/>
        <v>0</v>
      </c>
      <c r="M124" s="93">
        <f t="shared" si="17"/>
        <v>0</v>
      </c>
      <c r="N124" s="94">
        <f t="shared" si="18"/>
        <v>0</v>
      </c>
      <c r="O124" s="95">
        <f t="shared" si="19"/>
        <v>0</v>
      </c>
      <c r="P124" s="86">
        <f t="shared" si="20"/>
        <v>0</v>
      </c>
      <c r="Q124" s="87">
        <f t="shared" si="21"/>
        <v>0</v>
      </c>
      <c r="R124" s="93"/>
      <c r="S124" s="94"/>
      <c r="T124" s="96"/>
    </row>
    <row r="125" spans="1:20" ht="12.75" thickBot="1" x14ac:dyDescent="0.25">
      <c r="A125" s="90"/>
      <c r="B125" s="90"/>
      <c r="C125" s="90"/>
      <c r="D125" s="90"/>
      <c r="E125" s="91"/>
      <c r="F125" s="92"/>
      <c r="G125" s="93">
        <f t="shared" si="11"/>
        <v>0</v>
      </c>
      <c r="H125" s="94">
        <f t="shared" si="12"/>
        <v>0</v>
      </c>
      <c r="I125" s="95">
        <f t="shared" si="13"/>
        <v>0</v>
      </c>
      <c r="J125" s="93">
        <f t="shared" si="14"/>
        <v>0</v>
      </c>
      <c r="K125" s="94">
        <f t="shared" si="15"/>
        <v>0</v>
      </c>
      <c r="L125" s="95">
        <f t="shared" si="16"/>
        <v>0</v>
      </c>
      <c r="M125" s="93">
        <f t="shared" si="17"/>
        <v>0</v>
      </c>
      <c r="N125" s="94">
        <f t="shared" si="18"/>
        <v>0</v>
      </c>
      <c r="O125" s="95">
        <f t="shared" si="19"/>
        <v>0</v>
      </c>
      <c r="P125" s="86">
        <f t="shared" si="20"/>
        <v>0</v>
      </c>
      <c r="Q125" s="87">
        <f t="shared" si="21"/>
        <v>0</v>
      </c>
      <c r="R125" s="93"/>
      <c r="S125" s="94"/>
      <c r="T125" s="96"/>
    </row>
    <row r="126" spans="1:20" ht="12.75" thickBot="1" x14ac:dyDescent="0.25">
      <c r="A126" s="90"/>
      <c r="B126" s="90"/>
      <c r="C126" s="90"/>
      <c r="D126" s="90"/>
      <c r="E126" s="91"/>
      <c r="F126" s="92"/>
      <c r="G126" s="93">
        <f t="shared" si="11"/>
        <v>0</v>
      </c>
      <c r="H126" s="94">
        <f t="shared" si="12"/>
        <v>0</v>
      </c>
      <c r="I126" s="95">
        <f t="shared" si="13"/>
        <v>0</v>
      </c>
      <c r="J126" s="93">
        <f t="shared" si="14"/>
        <v>0</v>
      </c>
      <c r="K126" s="94">
        <f t="shared" si="15"/>
        <v>0</v>
      </c>
      <c r="L126" s="95">
        <f t="shared" si="16"/>
        <v>0</v>
      </c>
      <c r="M126" s="93">
        <f t="shared" si="17"/>
        <v>0</v>
      </c>
      <c r="N126" s="94">
        <f t="shared" si="18"/>
        <v>0</v>
      </c>
      <c r="O126" s="95">
        <f t="shared" si="19"/>
        <v>0</v>
      </c>
      <c r="P126" s="86">
        <f t="shared" si="20"/>
        <v>0</v>
      </c>
      <c r="Q126" s="87">
        <f t="shared" si="21"/>
        <v>0</v>
      </c>
      <c r="R126" s="93"/>
      <c r="S126" s="94"/>
      <c r="T126" s="96"/>
    </row>
    <row r="127" spans="1:20" ht="12.75" thickBot="1" x14ac:dyDescent="0.25">
      <c r="A127" s="90"/>
      <c r="B127" s="90"/>
      <c r="C127" s="90"/>
      <c r="D127" s="90"/>
      <c r="E127" s="91"/>
      <c r="F127" s="92"/>
      <c r="G127" s="93">
        <f t="shared" si="11"/>
        <v>0</v>
      </c>
      <c r="H127" s="94">
        <f t="shared" si="12"/>
        <v>0</v>
      </c>
      <c r="I127" s="95">
        <f t="shared" si="13"/>
        <v>0</v>
      </c>
      <c r="J127" s="93">
        <f t="shared" si="14"/>
        <v>0</v>
      </c>
      <c r="K127" s="94">
        <f t="shared" si="15"/>
        <v>0</v>
      </c>
      <c r="L127" s="95">
        <f t="shared" si="16"/>
        <v>0</v>
      </c>
      <c r="M127" s="93">
        <f t="shared" si="17"/>
        <v>0</v>
      </c>
      <c r="N127" s="94">
        <f t="shared" si="18"/>
        <v>0</v>
      </c>
      <c r="O127" s="95">
        <f t="shared" si="19"/>
        <v>0</v>
      </c>
      <c r="P127" s="86">
        <f t="shared" si="20"/>
        <v>0</v>
      </c>
      <c r="Q127" s="87">
        <f t="shared" si="21"/>
        <v>0</v>
      </c>
      <c r="R127" s="93"/>
      <c r="S127" s="94"/>
      <c r="T127" s="96"/>
    </row>
    <row r="128" spans="1:20" ht="12.75" thickBot="1" x14ac:dyDescent="0.25">
      <c r="A128" s="90"/>
      <c r="B128" s="90"/>
      <c r="C128" s="90"/>
      <c r="D128" s="90"/>
      <c r="E128" s="91"/>
      <c r="F128" s="92"/>
      <c r="G128" s="93">
        <f t="shared" si="11"/>
        <v>0</v>
      </c>
      <c r="H128" s="94">
        <f t="shared" si="12"/>
        <v>0</v>
      </c>
      <c r="I128" s="95">
        <f t="shared" si="13"/>
        <v>0</v>
      </c>
      <c r="J128" s="93">
        <f t="shared" si="14"/>
        <v>0</v>
      </c>
      <c r="K128" s="94">
        <f t="shared" si="15"/>
        <v>0</v>
      </c>
      <c r="L128" s="95">
        <f t="shared" si="16"/>
        <v>0</v>
      </c>
      <c r="M128" s="93">
        <f t="shared" si="17"/>
        <v>0</v>
      </c>
      <c r="N128" s="94">
        <f t="shared" si="18"/>
        <v>0</v>
      </c>
      <c r="O128" s="95">
        <f t="shared" si="19"/>
        <v>0</v>
      </c>
      <c r="P128" s="86">
        <f t="shared" si="20"/>
        <v>0</v>
      </c>
      <c r="Q128" s="87">
        <f t="shared" si="21"/>
        <v>0</v>
      </c>
      <c r="R128" s="93"/>
      <c r="S128" s="94"/>
      <c r="T128" s="96"/>
    </row>
    <row r="129" spans="1:20" ht="12.75" thickBot="1" x14ac:dyDescent="0.25">
      <c r="A129" s="90"/>
      <c r="B129" s="90"/>
      <c r="C129" s="90"/>
      <c r="D129" s="90"/>
      <c r="E129" s="91"/>
      <c r="F129" s="92"/>
      <c r="G129" s="93">
        <f t="shared" si="11"/>
        <v>0</v>
      </c>
      <c r="H129" s="94">
        <f t="shared" si="12"/>
        <v>0</v>
      </c>
      <c r="I129" s="95">
        <f t="shared" si="13"/>
        <v>0</v>
      </c>
      <c r="J129" s="93">
        <f t="shared" si="14"/>
        <v>0</v>
      </c>
      <c r="K129" s="94">
        <f t="shared" si="15"/>
        <v>0</v>
      </c>
      <c r="L129" s="95">
        <f t="shared" si="16"/>
        <v>0</v>
      </c>
      <c r="M129" s="93">
        <f t="shared" si="17"/>
        <v>0</v>
      </c>
      <c r="N129" s="94">
        <f t="shared" si="18"/>
        <v>0</v>
      </c>
      <c r="O129" s="95">
        <f t="shared" si="19"/>
        <v>0</v>
      </c>
      <c r="P129" s="86">
        <f t="shared" si="20"/>
        <v>0</v>
      </c>
      <c r="Q129" s="87">
        <f t="shared" si="21"/>
        <v>0</v>
      </c>
      <c r="R129" s="93"/>
      <c r="S129" s="94"/>
      <c r="T129" s="96"/>
    </row>
    <row r="130" spans="1:20" ht="12.75" thickBot="1" x14ac:dyDescent="0.25">
      <c r="A130" s="90"/>
      <c r="B130" s="90"/>
      <c r="C130" s="90"/>
      <c r="D130" s="90"/>
      <c r="E130" s="91"/>
      <c r="F130" s="92"/>
      <c r="G130" s="93">
        <f t="shared" si="11"/>
        <v>0</v>
      </c>
      <c r="H130" s="94">
        <f t="shared" si="12"/>
        <v>0</v>
      </c>
      <c r="I130" s="95">
        <f t="shared" si="13"/>
        <v>0</v>
      </c>
      <c r="J130" s="93">
        <f t="shared" si="14"/>
        <v>0</v>
      </c>
      <c r="K130" s="94">
        <f t="shared" si="15"/>
        <v>0</v>
      </c>
      <c r="L130" s="95">
        <f t="shared" si="16"/>
        <v>0</v>
      </c>
      <c r="M130" s="93">
        <f t="shared" si="17"/>
        <v>0</v>
      </c>
      <c r="N130" s="94">
        <f t="shared" si="18"/>
        <v>0</v>
      </c>
      <c r="O130" s="95">
        <f t="shared" si="19"/>
        <v>0</v>
      </c>
      <c r="P130" s="86">
        <f t="shared" si="20"/>
        <v>0</v>
      </c>
      <c r="Q130" s="87">
        <f t="shared" si="21"/>
        <v>0</v>
      </c>
      <c r="R130" s="93"/>
      <c r="S130" s="94"/>
      <c r="T130" s="96"/>
    </row>
    <row r="131" spans="1:20" ht="12.75" thickBot="1" x14ac:dyDescent="0.25">
      <c r="A131" s="90"/>
      <c r="B131" s="90"/>
      <c r="C131" s="90"/>
      <c r="D131" s="90"/>
      <c r="E131" s="91"/>
      <c r="F131" s="92"/>
      <c r="G131" s="93">
        <f t="shared" si="11"/>
        <v>0</v>
      </c>
      <c r="H131" s="94">
        <f t="shared" si="12"/>
        <v>0</v>
      </c>
      <c r="I131" s="95">
        <f t="shared" si="13"/>
        <v>0</v>
      </c>
      <c r="J131" s="93">
        <f t="shared" si="14"/>
        <v>0</v>
      </c>
      <c r="K131" s="94">
        <f t="shared" si="15"/>
        <v>0</v>
      </c>
      <c r="L131" s="95">
        <f t="shared" si="16"/>
        <v>0</v>
      </c>
      <c r="M131" s="93">
        <f t="shared" si="17"/>
        <v>0</v>
      </c>
      <c r="N131" s="94">
        <f t="shared" si="18"/>
        <v>0</v>
      </c>
      <c r="O131" s="95">
        <f t="shared" si="19"/>
        <v>0</v>
      </c>
      <c r="P131" s="86">
        <f t="shared" si="20"/>
        <v>0</v>
      </c>
      <c r="Q131" s="87">
        <f t="shared" si="21"/>
        <v>0</v>
      </c>
      <c r="R131" s="93"/>
      <c r="S131" s="94"/>
      <c r="T131" s="96"/>
    </row>
    <row r="132" spans="1:20" ht="12.75" thickBot="1" x14ac:dyDescent="0.25">
      <c r="A132" s="90"/>
      <c r="B132" s="90"/>
      <c r="C132" s="90"/>
      <c r="D132" s="90"/>
      <c r="E132" s="91"/>
      <c r="F132" s="92"/>
      <c r="G132" s="93">
        <f t="shared" si="11"/>
        <v>0</v>
      </c>
      <c r="H132" s="94">
        <f t="shared" si="12"/>
        <v>0</v>
      </c>
      <c r="I132" s="95">
        <f t="shared" si="13"/>
        <v>0</v>
      </c>
      <c r="J132" s="93">
        <f t="shared" si="14"/>
        <v>0</v>
      </c>
      <c r="K132" s="94">
        <f t="shared" si="15"/>
        <v>0</v>
      </c>
      <c r="L132" s="95">
        <f t="shared" si="16"/>
        <v>0</v>
      </c>
      <c r="M132" s="93">
        <f t="shared" si="17"/>
        <v>0</v>
      </c>
      <c r="N132" s="94">
        <f t="shared" si="18"/>
        <v>0</v>
      </c>
      <c r="O132" s="95">
        <f t="shared" si="19"/>
        <v>0</v>
      </c>
      <c r="P132" s="86">
        <f t="shared" si="20"/>
        <v>0</v>
      </c>
      <c r="Q132" s="87">
        <f t="shared" si="21"/>
        <v>0</v>
      </c>
      <c r="R132" s="93"/>
      <c r="S132" s="94"/>
      <c r="T132" s="96"/>
    </row>
    <row r="133" spans="1:20" ht="12.75" thickBot="1" x14ac:dyDescent="0.25">
      <c r="A133" s="90"/>
      <c r="B133" s="90"/>
      <c r="C133" s="90"/>
      <c r="D133" s="90"/>
      <c r="E133" s="91"/>
      <c r="F133" s="92"/>
      <c r="G133" s="93">
        <f t="shared" si="11"/>
        <v>0</v>
      </c>
      <c r="H133" s="94">
        <f t="shared" si="12"/>
        <v>0</v>
      </c>
      <c r="I133" s="95">
        <f t="shared" si="13"/>
        <v>0</v>
      </c>
      <c r="J133" s="93">
        <f t="shared" si="14"/>
        <v>0</v>
      </c>
      <c r="K133" s="94">
        <f t="shared" si="15"/>
        <v>0</v>
      </c>
      <c r="L133" s="95">
        <f t="shared" si="16"/>
        <v>0</v>
      </c>
      <c r="M133" s="93">
        <f t="shared" si="17"/>
        <v>0</v>
      </c>
      <c r="N133" s="94">
        <f t="shared" si="18"/>
        <v>0</v>
      </c>
      <c r="O133" s="95">
        <f t="shared" si="19"/>
        <v>0</v>
      </c>
      <c r="P133" s="86">
        <f t="shared" si="20"/>
        <v>0</v>
      </c>
      <c r="Q133" s="87">
        <f t="shared" si="21"/>
        <v>0</v>
      </c>
      <c r="R133" s="93"/>
      <c r="S133" s="94"/>
      <c r="T133" s="96"/>
    </row>
    <row r="134" spans="1:20" ht="12.75" thickBot="1" x14ac:dyDescent="0.25">
      <c r="A134" s="90"/>
      <c r="B134" s="90"/>
      <c r="C134" s="90"/>
      <c r="D134" s="90"/>
      <c r="E134" s="91"/>
      <c r="F134" s="92"/>
      <c r="G134" s="93">
        <f t="shared" si="11"/>
        <v>0</v>
      </c>
      <c r="H134" s="94">
        <f t="shared" si="12"/>
        <v>0</v>
      </c>
      <c r="I134" s="95">
        <f t="shared" si="13"/>
        <v>0</v>
      </c>
      <c r="J134" s="93">
        <f t="shared" si="14"/>
        <v>0</v>
      </c>
      <c r="K134" s="94">
        <f t="shared" si="15"/>
        <v>0</v>
      </c>
      <c r="L134" s="95">
        <f t="shared" si="16"/>
        <v>0</v>
      </c>
      <c r="M134" s="93">
        <f t="shared" si="17"/>
        <v>0</v>
      </c>
      <c r="N134" s="94">
        <f t="shared" si="18"/>
        <v>0</v>
      </c>
      <c r="O134" s="95">
        <f t="shared" si="19"/>
        <v>0</v>
      </c>
      <c r="P134" s="86">
        <f t="shared" si="20"/>
        <v>0</v>
      </c>
      <c r="Q134" s="87">
        <f t="shared" si="21"/>
        <v>0</v>
      </c>
      <c r="R134" s="93"/>
      <c r="S134" s="94"/>
      <c r="T134" s="96"/>
    </row>
    <row r="135" spans="1:20" ht="12.75" thickBot="1" x14ac:dyDescent="0.25">
      <c r="A135" s="90"/>
      <c r="B135" s="90"/>
      <c r="C135" s="90"/>
      <c r="D135" s="90"/>
      <c r="E135" s="91"/>
      <c r="F135" s="92"/>
      <c r="G135" s="93">
        <f t="shared" si="11"/>
        <v>0</v>
      </c>
      <c r="H135" s="94">
        <f t="shared" si="12"/>
        <v>0</v>
      </c>
      <c r="I135" s="95">
        <f t="shared" si="13"/>
        <v>0</v>
      </c>
      <c r="J135" s="93">
        <f t="shared" si="14"/>
        <v>0</v>
      </c>
      <c r="K135" s="94">
        <f t="shared" si="15"/>
        <v>0</v>
      </c>
      <c r="L135" s="95">
        <f t="shared" si="16"/>
        <v>0</v>
      </c>
      <c r="M135" s="93">
        <f t="shared" si="17"/>
        <v>0</v>
      </c>
      <c r="N135" s="94">
        <f t="shared" si="18"/>
        <v>0</v>
      </c>
      <c r="O135" s="95">
        <f t="shared" si="19"/>
        <v>0</v>
      </c>
      <c r="P135" s="86">
        <f t="shared" si="20"/>
        <v>0</v>
      </c>
      <c r="Q135" s="87">
        <f t="shared" si="21"/>
        <v>0</v>
      </c>
      <c r="R135" s="93"/>
      <c r="S135" s="94"/>
      <c r="T135" s="96"/>
    </row>
    <row r="136" spans="1:20" ht="12.75" thickBot="1" x14ac:dyDescent="0.25">
      <c r="A136" s="90"/>
      <c r="B136" s="90"/>
      <c r="C136" s="90"/>
      <c r="D136" s="90"/>
      <c r="E136" s="91"/>
      <c r="F136" s="92"/>
      <c r="G136" s="93">
        <f t="shared" si="11"/>
        <v>0</v>
      </c>
      <c r="H136" s="94">
        <f t="shared" si="12"/>
        <v>0</v>
      </c>
      <c r="I136" s="95">
        <f t="shared" si="13"/>
        <v>0</v>
      </c>
      <c r="J136" s="93">
        <f t="shared" si="14"/>
        <v>0</v>
      </c>
      <c r="K136" s="94">
        <f t="shared" si="15"/>
        <v>0</v>
      </c>
      <c r="L136" s="95">
        <f t="shared" si="16"/>
        <v>0</v>
      </c>
      <c r="M136" s="93">
        <f t="shared" si="17"/>
        <v>0</v>
      </c>
      <c r="N136" s="94">
        <f t="shared" si="18"/>
        <v>0</v>
      </c>
      <c r="O136" s="95">
        <f t="shared" si="19"/>
        <v>0</v>
      </c>
      <c r="P136" s="86">
        <f t="shared" si="20"/>
        <v>0</v>
      </c>
      <c r="Q136" s="87">
        <f t="shared" si="21"/>
        <v>0</v>
      </c>
      <c r="R136" s="93"/>
      <c r="S136" s="94"/>
      <c r="T136" s="96"/>
    </row>
    <row r="137" spans="1:20" ht="12.75" thickBot="1" x14ac:dyDescent="0.25">
      <c r="A137" s="90"/>
      <c r="B137" s="90"/>
      <c r="C137" s="90"/>
      <c r="D137" s="90"/>
      <c r="E137" s="91"/>
      <c r="F137" s="92"/>
      <c r="G137" s="93">
        <f t="shared" si="11"/>
        <v>0</v>
      </c>
      <c r="H137" s="94">
        <f t="shared" si="12"/>
        <v>0</v>
      </c>
      <c r="I137" s="95">
        <f t="shared" si="13"/>
        <v>0</v>
      </c>
      <c r="J137" s="93">
        <f t="shared" si="14"/>
        <v>0</v>
      </c>
      <c r="K137" s="94">
        <f t="shared" si="15"/>
        <v>0</v>
      </c>
      <c r="L137" s="95">
        <f t="shared" si="16"/>
        <v>0</v>
      </c>
      <c r="M137" s="93">
        <f t="shared" si="17"/>
        <v>0</v>
      </c>
      <c r="N137" s="94">
        <f t="shared" si="18"/>
        <v>0</v>
      </c>
      <c r="O137" s="95">
        <f t="shared" si="19"/>
        <v>0</v>
      </c>
      <c r="P137" s="86">
        <f t="shared" si="20"/>
        <v>0</v>
      </c>
      <c r="Q137" s="87">
        <f t="shared" si="21"/>
        <v>0</v>
      </c>
      <c r="R137" s="93"/>
      <c r="S137" s="94"/>
      <c r="T137" s="96"/>
    </row>
    <row r="138" spans="1:20" ht="12.75" thickBot="1" x14ac:dyDescent="0.25">
      <c r="A138" s="90"/>
      <c r="B138" s="90"/>
      <c r="C138" s="90"/>
      <c r="D138" s="90"/>
      <c r="E138" s="91"/>
      <c r="F138" s="92"/>
      <c r="G138" s="93">
        <f t="shared" si="11"/>
        <v>0</v>
      </c>
      <c r="H138" s="94">
        <f t="shared" si="12"/>
        <v>0</v>
      </c>
      <c r="I138" s="95">
        <f t="shared" si="13"/>
        <v>0</v>
      </c>
      <c r="J138" s="93">
        <f t="shared" si="14"/>
        <v>0</v>
      </c>
      <c r="K138" s="94">
        <f t="shared" si="15"/>
        <v>0</v>
      </c>
      <c r="L138" s="95">
        <f t="shared" si="16"/>
        <v>0</v>
      </c>
      <c r="M138" s="93">
        <f t="shared" si="17"/>
        <v>0</v>
      </c>
      <c r="N138" s="94">
        <f t="shared" si="18"/>
        <v>0</v>
      </c>
      <c r="O138" s="95">
        <f t="shared" si="19"/>
        <v>0</v>
      </c>
      <c r="P138" s="86">
        <f t="shared" si="20"/>
        <v>0</v>
      </c>
      <c r="Q138" s="87">
        <f t="shared" si="21"/>
        <v>0</v>
      </c>
      <c r="R138" s="93"/>
      <c r="S138" s="94"/>
      <c r="T138" s="96"/>
    </row>
    <row r="139" spans="1:20" ht="12.75" thickBot="1" x14ac:dyDescent="0.25">
      <c r="A139" s="90"/>
      <c r="B139" s="90"/>
      <c r="C139" s="90"/>
      <c r="D139" s="90"/>
      <c r="E139" s="91"/>
      <c r="F139" s="92"/>
      <c r="G139" s="93">
        <f t="shared" si="11"/>
        <v>0</v>
      </c>
      <c r="H139" s="94">
        <f t="shared" si="12"/>
        <v>0</v>
      </c>
      <c r="I139" s="95">
        <f t="shared" si="13"/>
        <v>0</v>
      </c>
      <c r="J139" s="93">
        <f t="shared" si="14"/>
        <v>0</v>
      </c>
      <c r="K139" s="94">
        <f t="shared" si="15"/>
        <v>0</v>
      </c>
      <c r="L139" s="95">
        <f t="shared" si="16"/>
        <v>0</v>
      </c>
      <c r="M139" s="93">
        <f t="shared" si="17"/>
        <v>0</v>
      </c>
      <c r="N139" s="94">
        <f t="shared" si="18"/>
        <v>0</v>
      </c>
      <c r="O139" s="95">
        <f t="shared" si="19"/>
        <v>0</v>
      </c>
      <c r="P139" s="86">
        <f t="shared" si="20"/>
        <v>0</v>
      </c>
      <c r="Q139" s="87">
        <f t="shared" si="21"/>
        <v>0</v>
      </c>
      <c r="R139" s="93"/>
      <c r="S139" s="94"/>
      <c r="T139" s="96"/>
    </row>
    <row r="140" spans="1:20" ht="12.75" thickBot="1" x14ac:dyDescent="0.25">
      <c r="A140" s="90"/>
      <c r="B140" s="90"/>
      <c r="C140" s="90"/>
      <c r="D140" s="90"/>
      <c r="E140" s="91"/>
      <c r="F140" s="92"/>
      <c r="G140" s="93">
        <f t="shared" si="11"/>
        <v>0</v>
      </c>
      <c r="H140" s="94">
        <f t="shared" si="12"/>
        <v>0</v>
      </c>
      <c r="I140" s="95">
        <f t="shared" si="13"/>
        <v>0</v>
      </c>
      <c r="J140" s="93">
        <f t="shared" si="14"/>
        <v>0</v>
      </c>
      <c r="K140" s="94">
        <f t="shared" si="15"/>
        <v>0</v>
      </c>
      <c r="L140" s="95">
        <f t="shared" si="16"/>
        <v>0</v>
      </c>
      <c r="M140" s="93">
        <f t="shared" si="17"/>
        <v>0</v>
      </c>
      <c r="N140" s="94">
        <f t="shared" si="18"/>
        <v>0</v>
      </c>
      <c r="O140" s="95">
        <f t="shared" si="19"/>
        <v>0</v>
      </c>
      <c r="P140" s="86">
        <f t="shared" si="20"/>
        <v>0</v>
      </c>
      <c r="Q140" s="87">
        <f t="shared" si="21"/>
        <v>0</v>
      </c>
      <c r="R140" s="93"/>
      <c r="S140" s="94"/>
      <c r="T140" s="96"/>
    </row>
    <row r="141" spans="1:20" ht="12.75" thickBot="1" x14ac:dyDescent="0.25">
      <c r="A141" s="90"/>
      <c r="B141" s="90"/>
      <c r="C141" s="90"/>
      <c r="D141" s="90"/>
      <c r="E141" s="91"/>
      <c r="F141" s="92"/>
      <c r="G141" s="93">
        <f t="shared" si="11"/>
        <v>0</v>
      </c>
      <c r="H141" s="94">
        <f t="shared" si="12"/>
        <v>0</v>
      </c>
      <c r="I141" s="95">
        <f t="shared" si="13"/>
        <v>0</v>
      </c>
      <c r="J141" s="93">
        <f t="shared" si="14"/>
        <v>0</v>
      </c>
      <c r="K141" s="94">
        <f t="shared" si="15"/>
        <v>0</v>
      </c>
      <c r="L141" s="95">
        <f t="shared" si="16"/>
        <v>0</v>
      </c>
      <c r="M141" s="93">
        <f t="shared" si="17"/>
        <v>0</v>
      </c>
      <c r="N141" s="94">
        <f t="shared" si="18"/>
        <v>0</v>
      </c>
      <c r="O141" s="95">
        <f t="shared" si="19"/>
        <v>0</v>
      </c>
      <c r="P141" s="86">
        <f t="shared" si="20"/>
        <v>0</v>
      </c>
      <c r="Q141" s="87">
        <f t="shared" si="21"/>
        <v>0</v>
      </c>
      <c r="R141" s="93"/>
      <c r="S141" s="94"/>
      <c r="T141" s="96"/>
    </row>
    <row r="142" spans="1:20" ht="12.75" thickBot="1" x14ac:dyDescent="0.25">
      <c r="A142" s="90"/>
      <c r="B142" s="90"/>
      <c r="C142" s="90"/>
      <c r="D142" s="90"/>
      <c r="E142" s="91"/>
      <c r="F142" s="92"/>
      <c r="G142" s="93">
        <f t="shared" si="11"/>
        <v>0</v>
      </c>
      <c r="H142" s="94">
        <f t="shared" si="12"/>
        <v>0</v>
      </c>
      <c r="I142" s="95">
        <f t="shared" si="13"/>
        <v>0</v>
      </c>
      <c r="J142" s="93">
        <f t="shared" si="14"/>
        <v>0</v>
      </c>
      <c r="K142" s="94">
        <f t="shared" si="15"/>
        <v>0</v>
      </c>
      <c r="L142" s="95">
        <f t="shared" si="16"/>
        <v>0</v>
      </c>
      <c r="M142" s="93">
        <f t="shared" si="17"/>
        <v>0</v>
      </c>
      <c r="N142" s="94">
        <f t="shared" si="18"/>
        <v>0</v>
      </c>
      <c r="O142" s="95">
        <f t="shared" si="19"/>
        <v>0</v>
      </c>
      <c r="P142" s="86">
        <f t="shared" si="20"/>
        <v>0</v>
      </c>
      <c r="Q142" s="87">
        <f t="shared" si="21"/>
        <v>0</v>
      </c>
      <c r="R142" s="93"/>
      <c r="S142" s="94"/>
      <c r="T142" s="96"/>
    </row>
    <row r="143" spans="1:20" ht="12.75" thickBot="1" x14ac:dyDescent="0.25">
      <c r="A143" s="90"/>
      <c r="B143" s="90"/>
      <c r="C143" s="90"/>
      <c r="D143" s="90"/>
      <c r="E143" s="91"/>
      <c r="F143" s="92"/>
      <c r="G143" s="93">
        <f t="shared" si="11"/>
        <v>0</v>
      </c>
      <c r="H143" s="94">
        <f t="shared" si="12"/>
        <v>0</v>
      </c>
      <c r="I143" s="95">
        <f t="shared" si="13"/>
        <v>0</v>
      </c>
      <c r="J143" s="93">
        <f t="shared" si="14"/>
        <v>0</v>
      </c>
      <c r="K143" s="94">
        <f t="shared" si="15"/>
        <v>0</v>
      </c>
      <c r="L143" s="95">
        <f t="shared" si="16"/>
        <v>0</v>
      </c>
      <c r="M143" s="93">
        <f t="shared" si="17"/>
        <v>0</v>
      </c>
      <c r="N143" s="94">
        <f t="shared" si="18"/>
        <v>0</v>
      </c>
      <c r="O143" s="95">
        <f t="shared" si="19"/>
        <v>0</v>
      </c>
      <c r="P143" s="86">
        <f t="shared" si="20"/>
        <v>0</v>
      </c>
      <c r="Q143" s="87">
        <f t="shared" si="21"/>
        <v>0</v>
      </c>
      <c r="R143" s="93"/>
      <c r="S143" s="94"/>
      <c r="T143" s="96"/>
    </row>
    <row r="144" spans="1:20" ht="12.75" thickBot="1" x14ac:dyDescent="0.25">
      <c r="A144" s="90"/>
      <c r="B144" s="90"/>
      <c r="C144" s="90"/>
      <c r="D144" s="90"/>
      <c r="E144" s="91"/>
      <c r="F144" s="92"/>
      <c r="G144" s="93">
        <f t="shared" si="11"/>
        <v>0</v>
      </c>
      <c r="H144" s="94">
        <f t="shared" si="12"/>
        <v>0</v>
      </c>
      <c r="I144" s="95">
        <f t="shared" si="13"/>
        <v>0</v>
      </c>
      <c r="J144" s="93">
        <f t="shared" si="14"/>
        <v>0</v>
      </c>
      <c r="K144" s="94">
        <f t="shared" si="15"/>
        <v>0</v>
      </c>
      <c r="L144" s="95">
        <f t="shared" si="16"/>
        <v>0</v>
      </c>
      <c r="M144" s="93">
        <f t="shared" si="17"/>
        <v>0</v>
      </c>
      <c r="N144" s="94">
        <f t="shared" si="18"/>
        <v>0</v>
      </c>
      <c r="O144" s="95">
        <f t="shared" si="19"/>
        <v>0</v>
      </c>
      <c r="P144" s="86">
        <f t="shared" si="20"/>
        <v>0</v>
      </c>
      <c r="Q144" s="87">
        <f t="shared" si="21"/>
        <v>0</v>
      </c>
      <c r="R144" s="93"/>
      <c r="S144" s="94"/>
      <c r="T144" s="96"/>
    </row>
    <row r="145" spans="1:20" ht="12.75" thickBot="1" x14ac:dyDescent="0.25">
      <c r="A145" s="90"/>
      <c r="B145" s="90"/>
      <c r="C145" s="90"/>
      <c r="D145" s="90"/>
      <c r="E145" s="91"/>
      <c r="F145" s="92"/>
      <c r="G145" s="93">
        <f t="shared" si="11"/>
        <v>0</v>
      </c>
      <c r="H145" s="94">
        <f t="shared" si="12"/>
        <v>0</v>
      </c>
      <c r="I145" s="95">
        <f t="shared" si="13"/>
        <v>0</v>
      </c>
      <c r="J145" s="93">
        <f t="shared" si="14"/>
        <v>0</v>
      </c>
      <c r="K145" s="94">
        <f t="shared" si="15"/>
        <v>0</v>
      </c>
      <c r="L145" s="95">
        <f t="shared" si="16"/>
        <v>0</v>
      </c>
      <c r="M145" s="93">
        <f t="shared" si="17"/>
        <v>0</v>
      </c>
      <c r="N145" s="94">
        <f t="shared" si="18"/>
        <v>0</v>
      </c>
      <c r="O145" s="95">
        <f t="shared" si="19"/>
        <v>0</v>
      </c>
      <c r="P145" s="86">
        <f t="shared" si="20"/>
        <v>0</v>
      </c>
      <c r="Q145" s="87">
        <f t="shared" si="21"/>
        <v>0</v>
      </c>
      <c r="R145" s="93"/>
      <c r="S145" s="94"/>
      <c r="T145" s="96"/>
    </row>
    <row r="146" spans="1:20" ht="12.75" thickBot="1" x14ac:dyDescent="0.25">
      <c r="A146" s="90"/>
      <c r="B146" s="90"/>
      <c r="C146" s="90"/>
      <c r="D146" s="90"/>
      <c r="E146" s="91"/>
      <c r="F146" s="92"/>
      <c r="G146" s="93">
        <f t="shared" si="11"/>
        <v>0</v>
      </c>
      <c r="H146" s="94">
        <f t="shared" si="12"/>
        <v>0</v>
      </c>
      <c r="I146" s="95">
        <f t="shared" si="13"/>
        <v>0</v>
      </c>
      <c r="J146" s="93">
        <f t="shared" si="14"/>
        <v>0</v>
      </c>
      <c r="K146" s="94">
        <f t="shared" si="15"/>
        <v>0</v>
      </c>
      <c r="L146" s="95">
        <f t="shared" si="16"/>
        <v>0</v>
      </c>
      <c r="M146" s="93">
        <f t="shared" si="17"/>
        <v>0</v>
      </c>
      <c r="N146" s="94">
        <f t="shared" si="18"/>
        <v>0</v>
      </c>
      <c r="O146" s="95">
        <f t="shared" si="19"/>
        <v>0</v>
      </c>
      <c r="P146" s="86">
        <f t="shared" si="20"/>
        <v>0</v>
      </c>
      <c r="Q146" s="87">
        <f t="shared" si="21"/>
        <v>0</v>
      </c>
      <c r="R146" s="93"/>
      <c r="S146" s="94"/>
      <c r="T146" s="96"/>
    </row>
    <row r="147" spans="1:20" ht="12.75" thickBot="1" x14ac:dyDescent="0.25">
      <c r="A147" s="90"/>
      <c r="B147" s="90"/>
      <c r="C147" s="90"/>
      <c r="D147" s="90"/>
      <c r="E147" s="91"/>
      <c r="F147" s="92"/>
      <c r="G147" s="93">
        <f t="shared" si="11"/>
        <v>0</v>
      </c>
      <c r="H147" s="94">
        <f t="shared" si="12"/>
        <v>0</v>
      </c>
      <c r="I147" s="95">
        <f t="shared" si="13"/>
        <v>0</v>
      </c>
      <c r="J147" s="93">
        <f t="shared" si="14"/>
        <v>0</v>
      </c>
      <c r="K147" s="94">
        <f t="shared" si="15"/>
        <v>0</v>
      </c>
      <c r="L147" s="95">
        <f t="shared" si="16"/>
        <v>0</v>
      </c>
      <c r="M147" s="93">
        <f t="shared" si="17"/>
        <v>0</v>
      </c>
      <c r="N147" s="94">
        <f t="shared" si="18"/>
        <v>0</v>
      </c>
      <c r="O147" s="95">
        <f t="shared" si="19"/>
        <v>0</v>
      </c>
      <c r="P147" s="86">
        <f t="shared" si="20"/>
        <v>0</v>
      </c>
      <c r="Q147" s="87">
        <f t="shared" si="21"/>
        <v>0</v>
      </c>
      <c r="R147" s="93"/>
      <c r="S147" s="94"/>
      <c r="T147" s="96"/>
    </row>
    <row r="148" spans="1:20" ht="12.75" thickBot="1" x14ac:dyDescent="0.25">
      <c r="A148" s="90"/>
      <c r="B148" s="90"/>
      <c r="C148" s="90"/>
      <c r="D148" s="90"/>
      <c r="E148" s="91"/>
      <c r="F148" s="92"/>
      <c r="G148" s="93">
        <f t="shared" si="11"/>
        <v>0</v>
      </c>
      <c r="H148" s="94">
        <f t="shared" si="12"/>
        <v>0</v>
      </c>
      <c r="I148" s="95">
        <f t="shared" si="13"/>
        <v>0</v>
      </c>
      <c r="J148" s="93">
        <f t="shared" si="14"/>
        <v>0</v>
      </c>
      <c r="K148" s="94">
        <f t="shared" si="15"/>
        <v>0</v>
      </c>
      <c r="L148" s="95">
        <f t="shared" si="16"/>
        <v>0</v>
      </c>
      <c r="M148" s="93">
        <f t="shared" si="17"/>
        <v>0</v>
      </c>
      <c r="N148" s="94">
        <f t="shared" si="18"/>
        <v>0</v>
      </c>
      <c r="O148" s="95">
        <f t="shared" si="19"/>
        <v>0</v>
      </c>
      <c r="P148" s="86">
        <f t="shared" si="20"/>
        <v>0</v>
      </c>
      <c r="Q148" s="87">
        <f t="shared" si="21"/>
        <v>0</v>
      </c>
      <c r="R148" s="93"/>
      <c r="S148" s="94"/>
      <c r="T148" s="96"/>
    </row>
    <row r="149" spans="1:20" ht="12.75" thickBot="1" x14ac:dyDescent="0.25">
      <c r="A149" s="90"/>
      <c r="B149" s="90"/>
      <c r="C149" s="90"/>
      <c r="D149" s="90"/>
      <c r="E149" s="91"/>
      <c r="F149" s="92"/>
      <c r="G149" s="93">
        <f t="shared" si="11"/>
        <v>0</v>
      </c>
      <c r="H149" s="94">
        <f t="shared" si="12"/>
        <v>0</v>
      </c>
      <c r="I149" s="95">
        <f t="shared" si="13"/>
        <v>0</v>
      </c>
      <c r="J149" s="93">
        <f t="shared" si="14"/>
        <v>0</v>
      </c>
      <c r="K149" s="94">
        <f t="shared" si="15"/>
        <v>0</v>
      </c>
      <c r="L149" s="95">
        <f t="shared" si="16"/>
        <v>0</v>
      </c>
      <c r="M149" s="93">
        <f t="shared" si="17"/>
        <v>0</v>
      </c>
      <c r="N149" s="94">
        <f t="shared" si="18"/>
        <v>0</v>
      </c>
      <c r="O149" s="95">
        <f t="shared" si="19"/>
        <v>0</v>
      </c>
      <c r="P149" s="86">
        <f t="shared" si="20"/>
        <v>0</v>
      </c>
      <c r="Q149" s="87">
        <f t="shared" si="21"/>
        <v>0</v>
      </c>
      <c r="R149" s="93"/>
      <c r="S149" s="94"/>
      <c r="T149" s="96"/>
    </row>
    <row r="150" spans="1:20" ht="12.75" thickBot="1" x14ac:dyDescent="0.25">
      <c r="A150" s="90"/>
      <c r="B150" s="97"/>
      <c r="C150" s="97"/>
      <c r="D150" s="97"/>
      <c r="E150" s="98"/>
      <c r="F150" s="92"/>
      <c r="G150" s="99">
        <f>IF($C150="High",IF($D150="High",1,0),0)</f>
        <v>0</v>
      </c>
      <c r="H150" s="100">
        <f>IF($C150="High",IF($D150="Medium",1,0),0)</f>
        <v>0</v>
      </c>
      <c r="I150" s="101">
        <f>IF($C150="Medium",IF($D150="High",1,0),0)</f>
        <v>0</v>
      </c>
      <c r="J150" s="99">
        <f>IF($C150="High",IF($D150="Low",1,0),0)</f>
        <v>0</v>
      </c>
      <c r="K150" s="100">
        <f>IF($C150="Medium",IF($D150="Medium",1,0),0)</f>
        <v>0</v>
      </c>
      <c r="L150" s="101">
        <f>IF($C150="Low",IF($D150="High",1,0),0)</f>
        <v>0</v>
      </c>
      <c r="M150" s="99">
        <f>IF($C150="Medium",IF($D150="Low",1,0),0)</f>
        <v>0</v>
      </c>
      <c r="N150" s="100">
        <f>IF($C150="Low",IF($D150="Medium",1,0),0)</f>
        <v>0</v>
      </c>
      <c r="O150" s="101">
        <f>IF($C150="Low",IF($D150="Low",1,0),0)</f>
        <v>0</v>
      </c>
      <c r="P150" s="102">
        <f t="shared" si="20"/>
        <v>0</v>
      </c>
      <c r="Q150" s="87">
        <f t="shared" si="21"/>
        <v>0</v>
      </c>
      <c r="R150" s="99"/>
      <c r="S150" s="100"/>
      <c r="T150" s="103"/>
    </row>
    <row r="151" spans="1:20" ht="12.75" thickBot="1" x14ac:dyDescent="0.25">
      <c r="B151" s="104" t="s">
        <v>39</v>
      </c>
      <c r="C151" s="105">
        <f>COUNTIF(C24:C150,"High")</f>
        <v>0</v>
      </c>
      <c r="D151" s="105">
        <f>COUNTIF(D24:D150,"High")</f>
        <v>0</v>
      </c>
      <c r="E151" s="105">
        <f>COUNTA(E24:E150)</f>
        <v>0</v>
      </c>
      <c r="F151" s="105">
        <f>COUNTA(F24:F150)</f>
        <v>0</v>
      </c>
      <c r="G151" s="106">
        <f t="shared" ref="G151:P151" si="22">SUM(G24:G150)</f>
        <v>0</v>
      </c>
      <c r="H151" s="106">
        <f t="shared" si="22"/>
        <v>0</v>
      </c>
      <c r="I151" s="107">
        <f t="shared" si="22"/>
        <v>0</v>
      </c>
      <c r="J151" s="105">
        <f t="shared" si="22"/>
        <v>0</v>
      </c>
      <c r="K151" s="105">
        <f t="shared" si="22"/>
        <v>0</v>
      </c>
      <c r="L151" s="105">
        <f t="shared" si="22"/>
        <v>0</v>
      </c>
      <c r="M151" s="105">
        <f t="shared" si="22"/>
        <v>0</v>
      </c>
      <c r="N151" s="105">
        <f t="shared" si="22"/>
        <v>0</v>
      </c>
      <c r="O151" s="105">
        <f t="shared" si="22"/>
        <v>0</v>
      </c>
      <c r="P151" s="105">
        <f t="shared" si="22"/>
        <v>0</v>
      </c>
      <c r="Q151" s="108">
        <f>IF(COUNTIF(Q24:Q150,"&gt;0")&gt;0,SUMIF(Q24:Q150,"&gt;0")/COUNTIF(Q24:Q150,"&gt;0"),3)</f>
        <v>3</v>
      </c>
      <c r="R151" s="109">
        <f>COUNTA(R24:R150)</f>
        <v>0</v>
      </c>
      <c r="S151" s="110">
        <f ca="1">MAX(S24:S150)</f>
        <v>42571</v>
      </c>
      <c r="T151" s="111" t="e">
        <f ca="1">AVERAGE(T24:T150)</f>
        <v>#REF!</v>
      </c>
    </row>
    <row r="152" spans="1:20" ht="12.75" thickBot="1" x14ac:dyDescent="0.25">
      <c r="B152" s="104" t="s">
        <v>40</v>
      </c>
      <c r="C152" s="105">
        <f>COUNTIF(C24:C150,"Medium")</f>
        <v>0</v>
      </c>
      <c r="D152" s="105">
        <f>COUNTIF(D24:D150,"Medium")</f>
        <v>0</v>
      </c>
      <c r="E152" s="63" t="s">
        <v>150</v>
      </c>
      <c r="F152" s="63"/>
      <c r="Q152" s="112">
        <f>Q151/3</f>
        <v>1</v>
      </c>
      <c r="R152" s="113" t="e">
        <f>R151/G159</f>
        <v>#DIV/0!</v>
      </c>
      <c r="S152" s="114" t="e">
        <f ca="1">NETWORKDAYS(S151,#REF!)</f>
        <v>#REF!</v>
      </c>
      <c r="T152" s="115" t="e">
        <f ca="1">T151/30</f>
        <v>#REF!</v>
      </c>
    </row>
    <row r="153" spans="1:20" ht="12.75" thickBot="1" x14ac:dyDescent="0.25">
      <c r="B153" s="104" t="s">
        <v>41</v>
      </c>
      <c r="C153" s="105">
        <f>COUNTIF(C24:C150,"Low")</f>
        <v>0</v>
      </c>
      <c r="D153" s="105">
        <f>COUNTIF(D24:D150,"Low")</f>
        <v>0</v>
      </c>
      <c r="R153" s="53"/>
      <c r="S153" s="53"/>
      <c r="T153" s="53"/>
    </row>
    <row r="154" spans="1:20" ht="12.75" thickBot="1" x14ac:dyDescent="0.25">
      <c r="C154" s="67">
        <f>SUM(C151:C153)</f>
        <v>0</v>
      </c>
      <c r="D154" s="67">
        <f>SUM(D151:D153)</f>
        <v>0</v>
      </c>
    </row>
    <row r="155" spans="1:20" ht="12" customHeight="1" thickBot="1" x14ac:dyDescent="0.25">
      <c r="B155" s="116" t="s">
        <v>55</v>
      </c>
      <c r="E155" s="116" t="s">
        <v>57</v>
      </c>
      <c r="F155" s="116"/>
      <c r="G155" s="112">
        <f>IF(SUM($G$151:$I$151)=P151,IF(SUM($G$151:$O$151)=$E$151,0.9,0.8),0.79)</f>
        <v>0.9</v>
      </c>
      <c r="H155" s="117">
        <f>G155*5</f>
        <v>4.5</v>
      </c>
    </row>
    <row r="156" spans="1:20" ht="12.75" thickBot="1" x14ac:dyDescent="0.25">
      <c r="B156" s="118" t="s">
        <v>54</v>
      </c>
      <c r="C156" s="105" t="str">
        <f>IF(C154&lt;&gt;D154,"Red","Green")</f>
        <v>Green</v>
      </c>
      <c r="E156" s="119" t="s">
        <v>157</v>
      </c>
      <c r="F156" s="120"/>
      <c r="G156" s="121" t="e">
        <f>(SUM($G$151:$O$151)/((C154+D154)/2))</f>
        <v>#DIV/0!</v>
      </c>
      <c r="H156" s="117" t="e">
        <f>(G156*5)</f>
        <v>#DIV/0!</v>
      </c>
    </row>
    <row r="157" spans="1:20" ht="12.75" thickBot="1" x14ac:dyDescent="0.25">
      <c r="B157" s="118" t="s">
        <v>56</v>
      </c>
      <c r="C157" s="105" t="str">
        <f>IF(C154=D154,IF(D154=E151,"Green","Red"),"Red")</f>
        <v>Green</v>
      </c>
      <c r="E157" s="119" t="s">
        <v>158</v>
      </c>
      <c r="F157" s="120"/>
      <c r="G157" s="121">
        <f>IF(SUM($G$151:$I$151)&gt;0,$P$151/(SUM($G$151:$I$151)),0)</f>
        <v>0</v>
      </c>
      <c r="H157" s="117">
        <f>(G157*5)</f>
        <v>0</v>
      </c>
    </row>
    <row r="158" spans="1:20" ht="12.75" thickBot="1" x14ac:dyDescent="0.25">
      <c r="E158" s="119" t="s">
        <v>159</v>
      </c>
      <c r="F158" s="120"/>
      <c r="G158" s="121">
        <f>IF($C$154&gt;0,SUM($G$151:$I$151)/$C$154,0)</f>
        <v>0</v>
      </c>
      <c r="H158" s="117">
        <f>(G158*5)</f>
        <v>0</v>
      </c>
    </row>
    <row r="159" spans="1:20" ht="12.75" thickBot="1" x14ac:dyDescent="0.25">
      <c r="E159" s="119" t="s">
        <v>160</v>
      </c>
      <c r="F159" s="120"/>
      <c r="G159" s="121">
        <f>COUNTA(B24:B150)</f>
        <v>0</v>
      </c>
      <c r="H159" s="117" t="e">
        <f>(E151/G159)*5</f>
        <v>#DIV/0!</v>
      </c>
    </row>
    <row r="160" spans="1:20" ht="12.75" thickBot="1" x14ac:dyDescent="0.25">
      <c r="E160" s="119" t="s">
        <v>161</v>
      </c>
      <c r="F160" s="120"/>
      <c r="G160" s="121">
        <f>Q152</f>
        <v>1</v>
      </c>
      <c r="H160" s="117">
        <f>G160*5</f>
        <v>5</v>
      </c>
    </row>
    <row r="161" spans="5:8" ht="12.75" thickBot="1" x14ac:dyDescent="0.25">
      <c r="E161" s="119" t="s">
        <v>162</v>
      </c>
      <c r="F161" s="120"/>
      <c r="G161" s="121" t="e">
        <f>AVERAGE(R152,T152)</f>
        <v>#DIV/0!</v>
      </c>
      <c r="H161" s="122"/>
    </row>
  </sheetData>
  <sheetProtection formatCells="0" insertRows="0" selectLockedCells="1"/>
  <mergeCells count="9">
    <mergeCell ref="B9:F9"/>
    <mergeCell ref="R22:T22"/>
    <mergeCell ref="P22:Q22"/>
    <mergeCell ref="B3:E3"/>
    <mergeCell ref="B4:I4"/>
    <mergeCell ref="M22:O22"/>
    <mergeCell ref="J22:L22"/>
    <mergeCell ref="G22:I22"/>
    <mergeCell ref="B5:F5"/>
  </mergeCells>
  <phoneticPr fontId="1" type="noConversion"/>
  <conditionalFormatting sqref="C156:C157">
    <cfRule type="cellIs" dxfId="16" priority="1" stopIfTrue="1" operator="equal">
      <formula>"Green"</formula>
    </cfRule>
    <cfRule type="cellIs" dxfId="15" priority="2" stopIfTrue="1" operator="equal">
      <formula>"Red"</formula>
    </cfRule>
  </conditionalFormatting>
  <conditionalFormatting sqref="G155 C16:C18">
    <cfRule type="cellIs" dxfId="14" priority="3" stopIfTrue="1" operator="greaterThanOrEqual">
      <formula>0.9</formula>
    </cfRule>
    <cfRule type="cellIs" dxfId="13" priority="4" stopIfTrue="1" operator="greaterThanOrEqual">
      <formula>0.8</formula>
    </cfRule>
    <cfRule type="cellIs" dxfId="12" priority="5" stopIfTrue="1" operator="lessThan">
      <formula>0.8</formula>
    </cfRule>
  </conditionalFormatting>
  <conditionalFormatting sqref="Q151">
    <cfRule type="cellIs" dxfId="11" priority="6" stopIfTrue="1" operator="greaterThan">
      <formula>2.4</formula>
    </cfRule>
    <cfRule type="cellIs" dxfId="10" priority="7" stopIfTrue="1" operator="greaterThan">
      <formula>1.4</formula>
    </cfRule>
    <cfRule type="cellIs" dxfId="9" priority="8" stopIfTrue="1" operator="lessThanOrEqual">
      <formula>1.4</formula>
    </cfRule>
  </conditionalFormatting>
  <conditionalFormatting sqref="Q152">
    <cfRule type="cellIs" dxfId="8" priority="9" stopIfTrue="1" operator="greaterThanOrEqual">
      <formula>0.83</formula>
    </cfRule>
    <cfRule type="cellIs" dxfId="7" priority="10" stopIfTrue="1" operator="between">
      <formula>0.83</formula>
      <formula>0.47</formula>
    </cfRule>
    <cfRule type="cellIs" dxfId="6" priority="11" stopIfTrue="1" operator="lessThanOrEqual">
      <formula>0.47</formula>
    </cfRule>
  </conditionalFormatting>
  <conditionalFormatting sqref="T152">
    <cfRule type="cellIs" dxfId="5" priority="12" stopIfTrue="1" operator="lessThanOrEqual">
      <formula>1</formula>
    </cfRule>
    <cfRule type="cellIs" dxfId="4" priority="13" stopIfTrue="1" operator="between">
      <formula>1</formula>
      <formula>1.5</formula>
    </cfRule>
    <cfRule type="cellIs" dxfId="3" priority="14" stopIfTrue="1" operator="greaterThan">
      <formula>1.5</formula>
    </cfRule>
  </conditionalFormatting>
  <conditionalFormatting sqref="R152">
    <cfRule type="cellIs" dxfId="2" priority="15" stopIfTrue="1" operator="greaterThanOrEqual">
      <formula>0.9</formula>
    </cfRule>
    <cfRule type="cellIs" dxfId="1" priority="16" stopIfTrue="1" operator="between">
      <formula>0.8</formula>
      <formula>0.9</formula>
    </cfRule>
    <cfRule type="cellIs" dxfId="0" priority="17" stopIfTrue="1" operator="lessThan">
      <formula>0.8</formula>
    </cfRule>
  </conditionalFormatting>
  <pageMargins left="0.2" right="0.2" top="0.5" bottom="0.4" header="0.5" footer="0.5"/>
  <pageSetup paperSize="5" scale="81" fitToHeight="3"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C68243C10BC849A80E41F4C8ED6479" ma:contentTypeVersion="1" ma:contentTypeDescription="Create a new document." ma:contentTypeScope="" ma:versionID="f43b4ac3427a56451ee4ee6d31efac23">
  <xsd:schema xmlns:xsd="http://www.w3.org/2001/XMLSchema" xmlns:p="http://schemas.microsoft.com/office/2006/metadata/properties" xmlns:ns2="5e4dbda9-7788-4995-813d-c92e416d68f0" targetNamespace="http://schemas.microsoft.com/office/2006/metadata/properties" ma:root="true" ma:fieldsID="02256cd9e1b564240a1b8278b34d13e2" ns2:_="">
    <xsd:import namespace="5e4dbda9-7788-4995-813d-c92e416d68f0"/>
    <xsd:element name="properties">
      <xsd:complexType>
        <xsd:sequence>
          <xsd:element name="documentManagement">
            <xsd:complexType>
              <xsd:all>
                <xsd:element ref="ns2:Details" minOccurs="0"/>
              </xsd:all>
            </xsd:complexType>
          </xsd:element>
        </xsd:sequence>
      </xsd:complexType>
    </xsd:element>
  </xsd:schema>
  <xsd:schema xmlns:xsd="http://www.w3.org/2001/XMLSchema" xmlns:dms="http://schemas.microsoft.com/office/2006/documentManagement/types" targetNamespace="5e4dbda9-7788-4995-813d-c92e416d68f0" elementFormDefault="qualified">
    <xsd:import namespace="http://schemas.microsoft.com/office/2006/documentManagement/types"/>
    <xsd:element name="Details" ma:index="8" nillable="true" ma:displayName="Details" ma:description="Details about the Project this Lessons Learned refers to." ma:internalName="Detail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Details xmlns="5e4dbda9-7788-4995-813d-c92e416d68f0" xsi:nil="true"/>
  </documentManagement>
</p:properties>
</file>

<file path=customXml/itemProps1.xml><?xml version="1.0" encoding="utf-8"?>
<ds:datastoreItem xmlns:ds="http://schemas.openxmlformats.org/officeDocument/2006/customXml" ds:itemID="{5F670AE7-18EC-4504-8FA4-5A32F443AA60}">
  <ds:schemaRefs>
    <ds:schemaRef ds:uri="http://schemas.microsoft.com/sharepoint/v3/contenttype/forms"/>
  </ds:schemaRefs>
</ds:datastoreItem>
</file>

<file path=customXml/itemProps2.xml><?xml version="1.0" encoding="utf-8"?>
<ds:datastoreItem xmlns:ds="http://schemas.openxmlformats.org/officeDocument/2006/customXml" ds:itemID="{2723FF9A-9344-41F3-B622-BD9055BC0C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dbda9-7788-4995-813d-c92e416d68f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80A7033-D8AB-4EB3-AE3F-348DC3F42922}">
  <ds:schemaRefs>
    <ds:schemaRef ds:uri="http://purl.org/dc/dcmitype/"/>
    <ds:schemaRef ds:uri="http://purl.org/dc/elements/1.1/"/>
    <ds:schemaRef ds:uri="http://schemas.microsoft.com/office/2006/metadata/properties"/>
    <ds:schemaRef ds:uri="http://schemas.microsoft.com/office/2006/documentManagement/types"/>
    <ds:schemaRef ds:uri="5e4dbda9-7788-4995-813d-c92e416d68f0"/>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Tips &amp; Reminders</vt:lpstr>
      <vt:lpstr>Glossary</vt:lpstr>
      <vt:lpstr>Workspace</vt:lpstr>
      <vt:lpstr>Overview</vt:lpstr>
      <vt:lpstr>Risk Log Detail</vt:lpstr>
      <vt:lpstr>Glossary!Print_Area</vt:lpstr>
      <vt:lpstr>'Risk Log Detail'!Print_Area</vt:lpstr>
      <vt:lpstr>'Risk Log Detail'!Print_Titles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Log Template</dc:title>
  <dc:creator>GTA-EPMO@gta.ga.gov</dc:creator>
  <cp:lastModifiedBy>Clark, Michael</cp:lastModifiedBy>
  <cp:lastPrinted>2012-02-02T13:36:01Z</cp:lastPrinted>
  <dcterms:created xsi:type="dcterms:W3CDTF">2004-06-24T14:34:53Z</dcterms:created>
  <dcterms:modified xsi:type="dcterms:W3CDTF">2016-07-20T17:44:42Z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0x010100D0C68243C10BC849A80E41F4C8ED6479</vt:lpwstr>
  </property>
</Properties>
</file>