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GATE" sheetId="1" r:id="rId1"/>
  </sheets>
  <definedNames>
    <definedName name="_xlnm.Print_Titles" localSheetId="0">'GATE'!$1:$3</definedName>
  </definedNames>
  <calcPr fullCalcOnLoad="1"/>
</workbook>
</file>

<file path=xl/sharedStrings.xml><?xml version="1.0" encoding="utf-8"?>
<sst xmlns="http://schemas.openxmlformats.org/spreadsheetml/2006/main" count="58" uniqueCount="32">
  <si>
    <t>Team Score</t>
  </si>
  <si>
    <t>Team Member Assessment</t>
  </si>
  <si>
    <t>Total Score</t>
  </si>
  <si>
    <r>
      <t xml:space="preserve">Legend: </t>
    </r>
    <r>
      <rPr>
        <i/>
        <sz val="8"/>
        <rFont val="Arial"/>
        <family val="2"/>
      </rPr>
      <t>1 - Strongly Disagree; 3 - Neutral;  5 - Strongly Agree</t>
    </r>
  </si>
  <si>
    <t>Trust Each Other</t>
  </si>
  <si>
    <t>Participatory Decision Making</t>
  </si>
  <si>
    <t>Consensus-Driven</t>
  </si>
  <si>
    <t>Constructive Disagreement</t>
  </si>
  <si>
    <t>Median</t>
  </si>
  <si>
    <t>Organizational Readiness Assessment Criteria</t>
  </si>
  <si>
    <t>Commitment</t>
  </si>
  <si>
    <t xml:space="preserve"> </t>
  </si>
  <si>
    <t>Capacity</t>
  </si>
  <si>
    <t>Category Score</t>
  </si>
  <si>
    <t>Capability</t>
  </si>
  <si>
    <t>Culture</t>
  </si>
  <si>
    <t>Estimate the level of time and attention you will have available to devote to implementing this project</t>
  </si>
  <si>
    <t>Are you comfortable speaking in front of groups to deliver presentations?</t>
  </si>
  <si>
    <t>Will you be available to attend and facilitate regular status meetings?</t>
  </si>
  <si>
    <t>Are you comfortable being a role model in displaying the proper behaivors required to make this change successful?</t>
  </si>
  <si>
    <t>Has your agency completed a systems related project within the last six months that required your participation?</t>
  </si>
  <si>
    <t>Is your agency planning other significant changes over the next two years?</t>
  </si>
  <si>
    <t>Rate the capacity or "bandwidth" of the IT community within your agency to participate in this project?</t>
  </si>
  <si>
    <t>Rate the capacity or "bandwidth" of the business community within your agency to participate in this projoect?</t>
  </si>
  <si>
    <t>Rate your level of experience leading other system implementation projects.</t>
  </si>
  <si>
    <t>Rate the IT "saviness" of your business community (comfort and ability using computers and networks)</t>
  </si>
  <si>
    <t>Rate your agency's ability to take on training responsibilities to include trainers and training space, during this project.</t>
  </si>
  <si>
    <t>Rate your agency's ability to take on communication responsibilities to include drafting and delivery, during this project.</t>
  </si>
  <si>
    <t>Rate the level of tolerance for change within your business community.</t>
  </si>
  <si>
    <t>Do you reward or recognize people for helping lead or facilitate changes within your agency?</t>
  </si>
  <si>
    <t>Do you provide suppoprt to individuals going through a process or structural change within your agency to include information, training, coaching, and time?</t>
  </si>
  <si>
    <t>Does your agency tend to stick with standard procedures throughout the agency?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</si>
</sst>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sz val="6"/>
      <color indexed="9"/>
      <name val="Arial"/>
      <family val="0"/>
    </font>
    <font>
      <b/>
      <sz val="1"/>
      <color indexed="9"/>
      <name val="Arial"/>
      <family val="0"/>
    </font>
    <font>
      <sz val="1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i/>
      <sz val="9.25"/>
      <color indexed="56"/>
      <name val="Arial"/>
      <family val="2"/>
    </font>
    <font>
      <b/>
      <i/>
      <sz val="6.5"/>
      <color indexed="56"/>
      <name val="Arial"/>
      <family val="2"/>
    </font>
    <font>
      <b/>
      <sz val="11.75"/>
      <color indexed="56"/>
      <name val="Arial"/>
      <family val="2"/>
    </font>
    <font>
      <i/>
      <sz val="8.75"/>
      <color indexed="56"/>
      <name val="Arial"/>
      <family val="2"/>
    </font>
    <font>
      <b/>
      <i/>
      <sz val="5.75"/>
      <color indexed="56"/>
      <name val="Arial"/>
      <family val="2"/>
    </font>
    <font>
      <i/>
      <sz val="7.35"/>
      <color indexed="56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23" borderId="10" xfId="0" applyFill="1" applyBorder="1" applyAlignment="1" applyProtection="1">
      <alignment horizontal="center" vertical="center"/>
      <protection locked="0"/>
    </xf>
    <xf numFmtId="0" fontId="0" fillId="23" borderId="10" xfId="0" applyFill="1" applyBorder="1" applyAlignment="1" applyProtection="1">
      <alignment vertical="center"/>
      <protection locked="0"/>
    </xf>
    <xf numFmtId="0" fontId="0" fillId="23" borderId="11" xfId="0" applyFill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 wrapText="1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8" fillId="24" borderId="10" xfId="0" applyFont="1" applyFill="1" applyBorder="1" applyAlignment="1" applyProtection="1">
      <alignment horizontal="center" vertical="center" wrapText="1"/>
      <protection hidden="1"/>
    </xf>
    <xf numFmtId="0" fontId="8" fillId="24" borderId="1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 wrapText="1"/>
      <protection hidden="1"/>
    </xf>
    <xf numFmtId="164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 wrapText="1"/>
      <protection hidden="1"/>
    </xf>
    <xf numFmtId="164" fontId="0" fillId="0" borderId="17" xfId="0" applyNumberForma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24" borderId="10" xfId="0" applyNumberForma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 wrapText="1"/>
      <protection hidden="1"/>
    </xf>
    <xf numFmtId="0" fontId="12" fillId="0" borderId="0" xfId="0" applyFont="1" applyAlignment="1" applyProtection="1">
      <alignment vertical="center" wrapText="1"/>
      <protection hidden="1"/>
    </xf>
    <xf numFmtId="0" fontId="9" fillId="24" borderId="19" xfId="0" applyFont="1" applyFill="1" applyBorder="1" applyAlignment="1" applyProtection="1">
      <alignment horizontal="center" vertical="center"/>
      <protection hidden="1"/>
    </xf>
    <xf numFmtId="0" fontId="9" fillId="24" borderId="20" xfId="0" applyFont="1" applyFill="1" applyBorder="1" applyAlignment="1" applyProtection="1">
      <alignment horizontal="right" vertical="center" wrapText="1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9" fillId="24" borderId="21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7" fillId="24" borderId="22" xfId="0" applyFont="1" applyFill="1" applyBorder="1" applyAlignment="1" applyProtection="1">
      <alignment vertical="center" wrapText="1"/>
      <protection hidden="1"/>
    </xf>
    <xf numFmtId="0" fontId="7" fillId="24" borderId="23" xfId="0" applyFont="1" applyFill="1" applyBorder="1" applyAlignment="1" applyProtection="1">
      <alignment vertical="center" wrapText="1"/>
      <protection hidden="1"/>
    </xf>
    <xf numFmtId="0" fontId="3" fillId="0" borderId="20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9" fillId="0" borderId="10" xfId="0" applyFont="1" applyBorder="1" applyAlignment="1" applyProtection="1">
      <alignment vertical="center" wrapText="1"/>
      <protection hidden="1"/>
    </xf>
    <xf numFmtId="0" fontId="40" fillId="0" borderId="15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7" fillId="24" borderId="10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10" xfId="0" applyFont="1" applyFill="1" applyBorder="1" applyAlignment="1" applyProtection="1">
      <alignment horizontal="center" vertical="center"/>
      <protection hidden="1"/>
    </xf>
    <xf numFmtId="0" fontId="7" fillId="24" borderId="11" xfId="0" applyFont="1" applyFill="1" applyBorder="1" applyAlignment="1" applyProtection="1">
      <alignment horizontal="center" vertical="center"/>
      <protection hidden="1"/>
    </xf>
    <xf numFmtId="164" fontId="7" fillId="24" borderId="24" xfId="0" applyNumberFormat="1" applyFont="1" applyFill="1" applyBorder="1" applyAlignment="1" applyProtection="1">
      <alignment horizontal="center" vertical="center" wrapText="1"/>
      <protection hidden="1"/>
    </xf>
    <xf numFmtId="164" fontId="7" fillId="24" borderId="25" xfId="0" applyNumberFormat="1" applyFont="1" applyFill="1" applyBorder="1" applyAlignment="1" applyProtection="1">
      <alignment horizontal="center" vertical="center" wrapText="1"/>
      <protection hidden="1"/>
    </xf>
    <xf numFmtId="0" fontId="7" fillId="24" borderId="26" xfId="0" applyFont="1" applyFill="1" applyBorder="1" applyAlignment="1" applyProtection="1">
      <alignment horizontal="center" vertical="center" wrapText="1"/>
      <protection hidden="1"/>
    </xf>
    <xf numFmtId="0" fontId="7" fillId="24" borderId="27" xfId="0" applyFont="1" applyFill="1" applyBorder="1" applyAlignment="1" applyProtection="1">
      <alignment horizontal="center" vertical="center" wrapText="1"/>
      <protection hidden="1"/>
    </xf>
    <xf numFmtId="0" fontId="7" fillId="24" borderId="28" xfId="0" applyFont="1" applyFill="1" applyBorder="1" applyAlignment="1" applyProtection="1">
      <alignment horizontal="center" vertical="center" wrapText="1"/>
      <protection hidden="1"/>
    </xf>
    <xf numFmtId="0" fontId="7" fillId="24" borderId="29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8">
    <dxf>
      <font>
        <b/>
        <i val="0"/>
        <color indexed="9"/>
      </font>
      <fill>
        <patternFill>
          <bgColor indexed="50"/>
        </patternFill>
      </fill>
    </dxf>
    <dxf>
      <font>
        <color indexed="18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 val="0"/>
        <i/>
        <color indexed="10"/>
      </font>
      <fill>
        <patternFill>
          <bgColor indexed="13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50"/>
        </patternFill>
      </fill>
    </dxf>
    <dxf>
      <font>
        <color indexed="18"/>
      </font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Team Score</a:t>
            </a:r>
          </a:p>
        </c:rich>
      </c:tx>
      <c:layout>
        <c:manualLayout>
          <c:xMode val="factor"/>
          <c:yMode val="factor"/>
          <c:x val="0"/>
          <c:y val="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5"/>
          <c:y val="0.20425"/>
          <c:w val="0.4145"/>
          <c:h val="0.6635"/>
        </c:manualLayout>
      </c:layout>
      <c:radarChart>
        <c:radarStyle val="filled"/>
        <c:varyColors val="0"/>
        <c:ser>
          <c:idx val="0"/>
          <c:order val="0"/>
          <c:tx>
            <c:v>Team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(GATE!$D$9,GATE!$D$15,GATE!$D$21,GATE!$D$27)</c:f>
              <c:numCache>
                <c:ptCount val="4"/>
                <c:pt idx="0">
                  <c:v>4.020833333333333</c:v>
                </c:pt>
                <c:pt idx="1">
                  <c:v>3.2083333333333335</c:v>
                </c:pt>
                <c:pt idx="2">
                  <c:v>2.8125</c:v>
                </c:pt>
                <c:pt idx="3">
                  <c:v>2.9583333333333335</c:v>
                </c:pt>
              </c:numCache>
            </c:numRef>
          </c:val>
        </c:ser>
        <c:axId val="10725870"/>
        <c:axId val="29423967"/>
      </c:radarChart>
      <c:catAx>
        <c:axId val="1072587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1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29423967"/>
        <c:crosses val="autoZero"/>
        <c:auto val="0"/>
        <c:lblOffset val="100"/>
        <c:tickLblSkip val="1"/>
        <c:noMultiLvlLbl val="0"/>
      </c:catAx>
      <c:valAx>
        <c:axId val="2942396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1" i="1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1072587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3366"/>
                </a:solidFill>
                <a:latin typeface="Arial"/>
                <a:ea typeface="Arial"/>
                <a:cs typeface="Arial"/>
              </a:rPr>
              <a:t>Member Scores</a:t>
            </a:r>
          </a:p>
        </c:rich>
      </c:tx>
      <c:layout>
        <c:manualLayout>
          <c:xMode val="factor"/>
          <c:yMode val="factor"/>
          <c:x val="-0.095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675"/>
          <c:y val="0.21425"/>
          <c:w val="0.25925"/>
          <c:h val="0.63025"/>
        </c:manualLayout>
      </c:layout>
      <c:radarChart>
        <c:radarStyle val="marker"/>
        <c:varyColors val="0"/>
        <c:ser>
          <c:idx val="0"/>
          <c:order val="0"/>
          <c:tx>
            <c:v>TM1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(GATE!$F$9,GATE!$F$15,GATE!$F$21,GATE!$F$27)</c:f>
              <c:numCache>
                <c:ptCount val="4"/>
                <c:pt idx="0">
                  <c:v>4.5</c:v>
                </c:pt>
                <c:pt idx="1">
                  <c:v>3.25</c:v>
                </c:pt>
                <c:pt idx="2">
                  <c:v>3</c:v>
                </c:pt>
                <c:pt idx="3">
                  <c:v>2.5</c:v>
                </c:pt>
              </c:numCache>
            </c:numRef>
          </c:val>
        </c:ser>
        <c:ser>
          <c:idx val="1"/>
          <c:order val="1"/>
          <c:tx>
            <c:v>TM2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(GATE!$G$9,GATE!$G$15,GATE!$G$21,GATE!$G$27)</c:f>
              <c:numCache>
                <c:ptCount val="4"/>
                <c:pt idx="0">
                  <c:v>4.5</c:v>
                </c:pt>
                <c:pt idx="1">
                  <c:v>2.75</c:v>
                </c:pt>
                <c:pt idx="2">
                  <c:v>3.25</c:v>
                </c:pt>
                <c:pt idx="3">
                  <c:v>2.75</c:v>
                </c:pt>
              </c:numCache>
            </c:numRef>
          </c:val>
        </c:ser>
        <c:ser>
          <c:idx val="2"/>
          <c:order val="2"/>
          <c:tx>
            <c:v>TM3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(GATE!$H$9,GATE!$H$15,GATE!$H$21,GATE!$H$27)</c:f>
              <c:numCache>
                <c:ptCount val="4"/>
                <c:pt idx="0">
                  <c:v>3.75</c:v>
                </c:pt>
                <c:pt idx="1">
                  <c:v>2.75</c:v>
                </c:pt>
                <c:pt idx="2">
                  <c:v>3</c:v>
                </c:pt>
                <c:pt idx="3">
                  <c:v>3.5</c:v>
                </c:pt>
              </c:numCache>
            </c:numRef>
          </c:val>
        </c:ser>
        <c:ser>
          <c:idx val="3"/>
          <c:order val="3"/>
          <c:tx>
            <c:v>TM4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(GATE!$I$9,GATE!$I$15,GATE!$I$21,GATE!$I$27)</c:f>
              <c:numCache>
                <c:ptCount val="4"/>
                <c:pt idx="0">
                  <c:v>4.5</c:v>
                </c:pt>
                <c:pt idx="1">
                  <c:v>3.75</c:v>
                </c:pt>
                <c:pt idx="2">
                  <c:v>3</c:v>
                </c:pt>
                <c:pt idx="3">
                  <c:v>3.25</c:v>
                </c:pt>
              </c:numCache>
            </c:numRef>
          </c:val>
        </c:ser>
        <c:ser>
          <c:idx val="4"/>
          <c:order val="4"/>
          <c:tx>
            <c:v>TM5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(GATE!$J$9,GATE!$J$15,GATE!$J$21,GATE!$J$27)</c:f>
              <c:numCache>
                <c:ptCount val="4"/>
                <c:pt idx="0">
                  <c:v>3.75</c:v>
                </c:pt>
                <c:pt idx="1">
                  <c:v>3.25</c:v>
                </c:pt>
                <c:pt idx="2">
                  <c:v>3</c:v>
                </c:pt>
                <c:pt idx="3">
                  <c:v>3.25</c:v>
                </c:pt>
              </c:numCache>
            </c:numRef>
          </c:val>
        </c:ser>
        <c:ser>
          <c:idx val="5"/>
          <c:order val="5"/>
          <c:tx>
            <c:v>TM6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(GATE!$K$9,GATE!$K$15,GATE!$K$21,GATE!$K$27)</c:f>
              <c:numCache>
                <c:ptCount val="4"/>
                <c:pt idx="0">
                  <c:v>4</c:v>
                </c:pt>
                <c:pt idx="1">
                  <c:v>3.25</c:v>
                </c:pt>
                <c:pt idx="2">
                  <c:v>2.75</c:v>
                </c:pt>
                <c:pt idx="3">
                  <c:v>3.25</c:v>
                </c:pt>
              </c:numCache>
            </c:numRef>
          </c:val>
        </c:ser>
        <c:ser>
          <c:idx val="6"/>
          <c:order val="6"/>
          <c:tx>
            <c:v>TM7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(GATE!$L$9,GATE!$L$15,GATE!$L$21,GATE!$L$27)</c:f>
              <c:numCache>
                <c:ptCount val="4"/>
                <c:pt idx="0">
                  <c:v>4.25</c:v>
                </c:pt>
                <c:pt idx="1">
                  <c:v>3.25</c:v>
                </c:pt>
                <c:pt idx="2">
                  <c:v>2.5</c:v>
                </c:pt>
                <c:pt idx="3">
                  <c:v>3</c:v>
                </c:pt>
              </c:numCache>
            </c:numRef>
          </c:val>
        </c:ser>
        <c:ser>
          <c:idx val="7"/>
          <c:order val="7"/>
          <c:tx>
            <c:v>TM8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(GATE!$M$9,GATE!$M$15,GATE!$M$21,GATE!$M$27)</c:f>
              <c:numCache>
                <c:ptCount val="4"/>
                <c:pt idx="0">
                  <c:v>4.75</c:v>
                </c:pt>
                <c:pt idx="1">
                  <c:v>3.5</c:v>
                </c:pt>
                <c:pt idx="2">
                  <c:v>3.25</c:v>
                </c:pt>
                <c:pt idx="3">
                  <c:v>3.25</c:v>
                </c:pt>
              </c:numCache>
            </c:numRef>
          </c:val>
        </c:ser>
        <c:ser>
          <c:idx val="8"/>
          <c:order val="8"/>
          <c:tx>
            <c:v>TM9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(GATE!$N$9,GATE!$N$15,GATE!$N$21,GATE!$N$27)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2.75</c:v>
                </c:pt>
                <c:pt idx="3">
                  <c:v>2.5</c:v>
                </c:pt>
              </c:numCache>
            </c:numRef>
          </c:val>
        </c:ser>
        <c:ser>
          <c:idx val="9"/>
          <c:order val="9"/>
          <c:tx>
            <c:v>TM10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(GATE!$O$9,GATE!$O$15,GATE!$O$21,GATE!$O$27)</c:f>
              <c:numCache>
                <c:ptCount val="4"/>
                <c:pt idx="0">
                  <c:v>4.5</c:v>
                </c:pt>
                <c:pt idx="1">
                  <c:v>3.25</c:v>
                </c:pt>
                <c:pt idx="2">
                  <c:v>2.75</c:v>
                </c:pt>
                <c:pt idx="3">
                  <c:v>2.5</c:v>
                </c:pt>
              </c:numCache>
            </c:numRef>
          </c:val>
        </c:ser>
        <c:ser>
          <c:idx val="10"/>
          <c:order val="10"/>
          <c:tx>
            <c:v>TM11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(GATE!$P$9,GATE!$P$15,GATE!$P$21,GATE!$P$27)</c:f>
              <c:numCache>
                <c:ptCount val="4"/>
                <c:pt idx="0">
                  <c:v>3</c:v>
                </c:pt>
                <c:pt idx="1">
                  <c:v>3.25</c:v>
                </c:pt>
                <c:pt idx="2">
                  <c:v>2.5</c:v>
                </c:pt>
                <c:pt idx="3">
                  <c:v>3.25</c:v>
                </c:pt>
              </c:numCache>
            </c:numRef>
          </c:val>
        </c:ser>
        <c:ser>
          <c:idx val="11"/>
          <c:order val="11"/>
          <c:tx>
            <c:v>TM12</c:v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GATE!$R$5:$R$8</c:f>
              <c:strCache>
                <c:ptCount val="4"/>
                <c:pt idx="0">
                  <c:v>Commitment</c:v>
                </c:pt>
                <c:pt idx="1">
                  <c:v>Capacity</c:v>
                </c:pt>
                <c:pt idx="2">
                  <c:v>Capability</c:v>
                </c:pt>
                <c:pt idx="3">
                  <c:v>Culture</c:v>
                </c:pt>
              </c:strCache>
            </c:strRef>
          </c:cat>
          <c:val>
            <c:numRef>
              <c:f>(GATE!$Q$9,GATE!$Q$15,GATE!$Q$21,GATE!$Q$27)</c:f>
              <c:numCache>
                <c:ptCount val="4"/>
                <c:pt idx="0">
                  <c:v>2.75</c:v>
                </c:pt>
                <c:pt idx="1">
                  <c:v>3.25</c:v>
                </c:pt>
                <c:pt idx="2">
                  <c:v>2</c:v>
                </c:pt>
                <c:pt idx="3">
                  <c:v>2.5</c:v>
                </c:pt>
              </c:numCache>
            </c:numRef>
          </c:val>
        </c:ser>
        <c:axId val="63489112"/>
        <c:axId val="34531097"/>
      </c:radarChart>
      <c:catAx>
        <c:axId val="634891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75" b="0" i="1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34531097"/>
        <c:crosses val="autoZero"/>
        <c:auto val="0"/>
        <c:lblOffset val="100"/>
        <c:tickLblSkip val="1"/>
        <c:noMultiLvlLbl val="0"/>
      </c:catAx>
      <c:valAx>
        <c:axId val="3453109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1" u="non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</a:p>
        </c:txPr>
        <c:crossAx val="63489112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01675"/>
          <c:w val="0.18425"/>
          <c:h val="0.95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1" u="none" baseline="0">
              <a:solidFill>
                <a:srgbClr val="003366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31</xdr:row>
      <xdr:rowOff>19050</xdr:rowOff>
    </xdr:from>
    <xdr:to>
      <xdr:col>2</xdr:col>
      <xdr:colOff>3543300</xdr:colOff>
      <xdr:row>31</xdr:row>
      <xdr:rowOff>2552700</xdr:rowOff>
    </xdr:to>
    <xdr:graphicFrame>
      <xdr:nvGraphicFramePr>
        <xdr:cNvPr id="1" name="Chart 1"/>
        <xdr:cNvGraphicFramePr/>
      </xdr:nvGraphicFramePr>
      <xdr:xfrm>
        <a:off x="171450" y="9686925"/>
        <a:ext cx="4467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4629150</xdr:colOff>
      <xdr:row>31</xdr:row>
      <xdr:rowOff>142875</xdr:rowOff>
    </xdr:from>
    <xdr:to>
      <xdr:col>13</xdr:col>
      <xdr:colOff>142875</xdr:colOff>
      <xdr:row>31</xdr:row>
      <xdr:rowOff>2495550</xdr:rowOff>
    </xdr:to>
    <xdr:graphicFrame>
      <xdr:nvGraphicFramePr>
        <xdr:cNvPr id="2" name="Chart 2"/>
        <xdr:cNvGraphicFramePr/>
      </xdr:nvGraphicFramePr>
      <xdr:xfrm>
        <a:off x="5724525" y="9810750"/>
        <a:ext cx="3448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31" customWidth="1"/>
    <col min="2" max="2" width="4.7109375" style="31" customWidth="1"/>
    <col min="3" max="3" width="73.28125" style="32" customWidth="1"/>
    <col min="4" max="4" width="7.7109375" style="33" customWidth="1"/>
    <col min="5" max="5" width="8.28125" style="33" customWidth="1"/>
    <col min="6" max="15" width="3.7109375" style="34" customWidth="1"/>
    <col min="16" max="17" width="3.7109375" style="10" customWidth="1"/>
    <col min="18" max="18" width="1.7109375" style="36" customWidth="1"/>
    <col min="19" max="16384" width="9.140625" style="10" customWidth="1"/>
  </cols>
  <sheetData>
    <row r="1" spans="1:17" ht="6" customHeight="1">
      <c r="A1" s="4"/>
      <c r="B1" s="41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9"/>
    </row>
    <row r="2" spans="1:18" s="11" customFormat="1" ht="15" customHeight="1">
      <c r="A2" s="46"/>
      <c r="B2" s="57" t="s">
        <v>9</v>
      </c>
      <c r="C2" s="58"/>
      <c r="D2" s="52" t="s">
        <v>0</v>
      </c>
      <c r="E2" s="55" t="s">
        <v>8</v>
      </c>
      <c r="F2" s="53" t="s">
        <v>1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  <c r="R2" s="37"/>
    </row>
    <row r="3" spans="1:18" s="14" customFormat="1" ht="15">
      <c r="A3" s="45"/>
      <c r="B3" s="59"/>
      <c r="C3" s="60"/>
      <c r="D3" s="52"/>
      <c r="E3" s="56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37"/>
    </row>
    <row r="4" spans="1:18" ht="6" customHeight="1">
      <c r="A4" s="15"/>
      <c r="B4" s="42"/>
      <c r="C4" s="16"/>
      <c r="D4" s="17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  <c r="Q4" s="20"/>
      <c r="R4" s="38"/>
    </row>
    <row r="5" spans="1:18" ht="36" customHeight="1">
      <c r="A5" s="50" t="s">
        <v>10</v>
      </c>
      <c r="B5" s="47">
        <v>1</v>
      </c>
      <c r="C5" s="49" t="s">
        <v>16</v>
      </c>
      <c r="D5" s="17">
        <f>IF(SUM(F5:Q5)&gt;0,AVERAGE(F5:Q5),0)</f>
        <v>4.25</v>
      </c>
      <c r="E5" s="17">
        <f>IF(SUM(F5:Q5)&gt;0,MEDIAN(F5:Q5),0)</f>
        <v>4.5</v>
      </c>
      <c r="F5" s="1">
        <v>5</v>
      </c>
      <c r="G5" s="1">
        <v>5</v>
      </c>
      <c r="H5" s="1">
        <v>4</v>
      </c>
      <c r="I5" s="1">
        <v>4</v>
      </c>
      <c r="J5" s="1">
        <v>5</v>
      </c>
      <c r="K5" s="1">
        <v>5</v>
      </c>
      <c r="L5" s="1">
        <v>4</v>
      </c>
      <c r="M5" s="1">
        <v>4</v>
      </c>
      <c r="N5" s="1">
        <v>5</v>
      </c>
      <c r="O5" s="1">
        <v>5</v>
      </c>
      <c r="P5" s="2">
        <v>3</v>
      </c>
      <c r="Q5" s="3">
        <v>2</v>
      </c>
      <c r="R5" s="38" t="s">
        <v>10</v>
      </c>
    </row>
    <row r="6" spans="1:18" ht="36" customHeight="1">
      <c r="A6" s="48" t="s">
        <v>11</v>
      </c>
      <c r="B6" s="47">
        <v>2</v>
      </c>
      <c r="C6" s="49" t="s">
        <v>18</v>
      </c>
      <c r="D6" s="17">
        <f aca="true" t="shared" si="0" ref="D6:D14">IF(SUM(F6:Q6)&gt;0,AVERAGE(F6:Q6),0)</f>
        <v>4.25</v>
      </c>
      <c r="E6" s="17">
        <f aca="true" t="shared" si="1" ref="E6:E14">IF(SUM(F6:Q6)&gt;0,MEDIAN(F6:Q6),0)</f>
        <v>4</v>
      </c>
      <c r="F6" s="1">
        <v>5</v>
      </c>
      <c r="G6" s="1">
        <v>5</v>
      </c>
      <c r="H6" s="1">
        <v>4</v>
      </c>
      <c r="I6" s="1">
        <v>5</v>
      </c>
      <c r="J6" s="1">
        <v>4</v>
      </c>
      <c r="K6" s="1">
        <v>3</v>
      </c>
      <c r="L6" s="1">
        <v>4</v>
      </c>
      <c r="M6" s="1">
        <v>5</v>
      </c>
      <c r="N6" s="1">
        <v>4</v>
      </c>
      <c r="O6" s="1">
        <v>5</v>
      </c>
      <c r="P6" s="2">
        <v>4</v>
      </c>
      <c r="Q6" s="3">
        <v>3</v>
      </c>
      <c r="R6" s="38" t="s">
        <v>12</v>
      </c>
    </row>
    <row r="7" spans="1:18" ht="36" customHeight="1">
      <c r="A7" s="48" t="s">
        <v>11</v>
      </c>
      <c r="B7" s="47">
        <v>3</v>
      </c>
      <c r="C7" s="49" t="s">
        <v>17</v>
      </c>
      <c r="D7" s="17">
        <f t="shared" si="0"/>
        <v>3.1666666666666665</v>
      </c>
      <c r="E7" s="17">
        <f t="shared" si="1"/>
        <v>3</v>
      </c>
      <c r="F7" s="1">
        <v>3</v>
      </c>
      <c r="G7" s="1">
        <v>3</v>
      </c>
      <c r="H7" s="1">
        <v>3</v>
      </c>
      <c r="I7" s="1">
        <v>5</v>
      </c>
      <c r="J7" s="1">
        <v>2</v>
      </c>
      <c r="K7" s="1">
        <v>3</v>
      </c>
      <c r="L7" s="1">
        <v>4</v>
      </c>
      <c r="M7" s="1">
        <v>5</v>
      </c>
      <c r="N7" s="1">
        <v>3</v>
      </c>
      <c r="O7" s="1">
        <v>3</v>
      </c>
      <c r="P7" s="2">
        <v>1</v>
      </c>
      <c r="Q7" s="3">
        <v>3</v>
      </c>
      <c r="R7" s="38" t="s">
        <v>14</v>
      </c>
    </row>
    <row r="8" spans="1:18" ht="36" customHeight="1">
      <c r="A8" s="48" t="s">
        <v>11</v>
      </c>
      <c r="B8" s="47">
        <v>4</v>
      </c>
      <c r="C8" s="49" t="s">
        <v>19</v>
      </c>
      <c r="D8" s="17">
        <f t="shared" si="0"/>
        <v>4.416666666666667</v>
      </c>
      <c r="E8" s="17">
        <f t="shared" si="1"/>
        <v>4.5</v>
      </c>
      <c r="F8" s="1">
        <v>5</v>
      </c>
      <c r="G8" s="1">
        <v>5</v>
      </c>
      <c r="H8" s="1">
        <v>4</v>
      </c>
      <c r="I8" s="1">
        <v>4</v>
      </c>
      <c r="J8" s="1">
        <v>4</v>
      </c>
      <c r="K8" s="1">
        <v>5</v>
      </c>
      <c r="L8" s="1">
        <v>5</v>
      </c>
      <c r="M8" s="1">
        <v>5</v>
      </c>
      <c r="N8" s="1">
        <v>4</v>
      </c>
      <c r="O8" s="1">
        <v>5</v>
      </c>
      <c r="P8" s="2">
        <v>4</v>
      </c>
      <c r="Q8" s="3">
        <v>3</v>
      </c>
      <c r="R8" s="38" t="s">
        <v>15</v>
      </c>
    </row>
    <row r="9" spans="1:18" s="21" customFormat="1" ht="19.5" customHeight="1">
      <c r="A9" s="39"/>
      <c r="B9" s="43"/>
      <c r="C9" s="40" t="s">
        <v>13</v>
      </c>
      <c r="D9" s="35">
        <f>AVERAGE(D5:D8)</f>
        <v>4.020833333333333</v>
      </c>
      <c r="E9" s="35">
        <f>MEDIAN(E5:E8)</f>
        <v>4.25</v>
      </c>
      <c r="F9" s="35">
        <f>AVERAGE(F5:F8)</f>
        <v>4.5</v>
      </c>
      <c r="G9" s="35">
        <f aca="true" t="shared" si="2" ref="G9:Q9">AVERAGE(G5:G8)</f>
        <v>4.5</v>
      </c>
      <c r="H9" s="35">
        <f t="shared" si="2"/>
        <v>3.75</v>
      </c>
      <c r="I9" s="35">
        <f t="shared" si="2"/>
        <v>4.5</v>
      </c>
      <c r="J9" s="35">
        <f t="shared" si="2"/>
        <v>3.75</v>
      </c>
      <c r="K9" s="35">
        <f t="shared" si="2"/>
        <v>4</v>
      </c>
      <c r="L9" s="35">
        <f t="shared" si="2"/>
        <v>4.25</v>
      </c>
      <c r="M9" s="35">
        <f t="shared" si="2"/>
        <v>4.75</v>
      </c>
      <c r="N9" s="35">
        <f t="shared" si="2"/>
        <v>4</v>
      </c>
      <c r="O9" s="35">
        <f t="shared" si="2"/>
        <v>4.5</v>
      </c>
      <c r="P9" s="35">
        <f t="shared" si="2"/>
        <v>3</v>
      </c>
      <c r="Q9" s="35">
        <f t="shared" si="2"/>
        <v>2.75</v>
      </c>
      <c r="R9" s="37"/>
    </row>
    <row r="10" spans="1:18" ht="6" customHeight="1">
      <c r="A10" s="15"/>
      <c r="B10" s="42"/>
      <c r="C10" s="16"/>
      <c r="D10" s="17"/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  <c r="Q10" s="20"/>
      <c r="R10" s="38"/>
    </row>
    <row r="11" spans="1:18" ht="36" customHeight="1">
      <c r="A11" s="50" t="s">
        <v>12</v>
      </c>
      <c r="B11" s="47">
        <v>5</v>
      </c>
      <c r="C11" s="49" t="s">
        <v>20</v>
      </c>
      <c r="D11" s="17">
        <f t="shared" si="0"/>
        <v>3.3333333333333335</v>
      </c>
      <c r="E11" s="17">
        <f t="shared" si="1"/>
        <v>3</v>
      </c>
      <c r="F11" s="1">
        <v>3</v>
      </c>
      <c r="G11" s="1">
        <v>3</v>
      </c>
      <c r="H11" s="1">
        <v>3</v>
      </c>
      <c r="I11" s="1">
        <v>4</v>
      </c>
      <c r="J11" s="1">
        <v>3</v>
      </c>
      <c r="K11" s="1">
        <v>3</v>
      </c>
      <c r="L11" s="1">
        <v>4</v>
      </c>
      <c r="M11" s="1">
        <v>5</v>
      </c>
      <c r="N11" s="1">
        <v>3</v>
      </c>
      <c r="O11" s="1">
        <v>3</v>
      </c>
      <c r="P11" s="2">
        <v>3</v>
      </c>
      <c r="Q11" s="3">
        <v>3</v>
      </c>
      <c r="R11" s="38" t="s">
        <v>4</v>
      </c>
    </row>
    <row r="12" spans="1:18" ht="36" customHeight="1">
      <c r="A12" s="48" t="s">
        <v>11</v>
      </c>
      <c r="B12" s="47">
        <v>6</v>
      </c>
      <c r="C12" s="49" t="s">
        <v>21</v>
      </c>
      <c r="D12" s="17">
        <f t="shared" si="0"/>
        <v>4.666666666666667</v>
      </c>
      <c r="E12" s="17">
        <f t="shared" si="1"/>
        <v>5</v>
      </c>
      <c r="F12" s="1">
        <v>5</v>
      </c>
      <c r="G12" s="1">
        <v>5</v>
      </c>
      <c r="H12" s="1">
        <v>4</v>
      </c>
      <c r="I12" s="1">
        <v>5</v>
      </c>
      <c r="J12" s="1">
        <v>4</v>
      </c>
      <c r="K12" s="1">
        <v>5</v>
      </c>
      <c r="L12" s="1">
        <v>5</v>
      </c>
      <c r="M12" s="1">
        <v>5</v>
      </c>
      <c r="N12" s="1">
        <v>4</v>
      </c>
      <c r="O12" s="1">
        <v>4</v>
      </c>
      <c r="P12" s="2">
        <v>5</v>
      </c>
      <c r="Q12" s="3">
        <v>5</v>
      </c>
      <c r="R12" s="38" t="s">
        <v>5</v>
      </c>
    </row>
    <row r="13" spans="1:18" ht="36" customHeight="1">
      <c r="A13" s="48" t="s">
        <v>11</v>
      </c>
      <c r="B13" s="47">
        <v>7</v>
      </c>
      <c r="C13" s="49" t="s">
        <v>22</v>
      </c>
      <c r="D13" s="17">
        <f t="shared" si="0"/>
        <v>2.3333333333333335</v>
      </c>
      <c r="E13" s="17">
        <f t="shared" si="1"/>
        <v>2.5</v>
      </c>
      <c r="F13" s="1">
        <v>3</v>
      </c>
      <c r="G13" s="1">
        <v>1</v>
      </c>
      <c r="H13" s="1">
        <v>1</v>
      </c>
      <c r="I13" s="1">
        <v>3</v>
      </c>
      <c r="J13" s="1">
        <v>3</v>
      </c>
      <c r="K13" s="1">
        <v>2</v>
      </c>
      <c r="L13" s="1">
        <v>2</v>
      </c>
      <c r="M13" s="1">
        <v>2</v>
      </c>
      <c r="N13" s="1">
        <v>3</v>
      </c>
      <c r="O13" s="1">
        <v>3</v>
      </c>
      <c r="P13" s="2">
        <v>3</v>
      </c>
      <c r="Q13" s="3">
        <v>2</v>
      </c>
      <c r="R13" s="38" t="s">
        <v>6</v>
      </c>
    </row>
    <row r="14" spans="1:18" ht="36" customHeight="1">
      <c r="A14" s="48" t="s">
        <v>11</v>
      </c>
      <c r="B14" s="47">
        <v>8</v>
      </c>
      <c r="C14" s="49" t="s">
        <v>23</v>
      </c>
      <c r="D14" s="17">
        <f t="shared" si="0"/>
        <v>2.5</v>
      </c>
      <c r="E14" s="17">
        <f t="shared" si="1"/>
        <v>2.5</v>
      </c>
      <c r="F14" s="1">
        <v>2</v>
      </c>
      <c r="G14" s="1">
        <v>2</v>
      </c>
      <c r="H14" s="1">
        <v>3</v>
      </c>
      <c r="I14" s="1">
        <v>3</v>
      </c>
      <c r="J14" s="1">
        <v>3</v>
      </c>
      <c r="K14" s="1">
        <v>3</v>
      </c>
      <c r="L14" s="1">
        <v>2</v>
      </c>
      <c r="M14" s="1">
        <v>2</v>
      </c>
      <c r="N14" s="1">
        <v>2</v>
      </c>
      <c r="O14" s="1">
        <v>3</v>
      </c>
      <c r="P14" s="2">
        <v>2</v>
      </c>
      <c r="Q14" s="3">
        <v>3</v>
      </c>
      <c r="R14" s="38" t="s">
        <v>7</v>
      </c>
    </row>
    <row r="15" spans="1:18" s="21" customFormat="1" ht="19.5" customHeight="1">
      <c r="A15" s="39"/>
      <c r="B15" s="43"/>
      <c r="C15" s="40" t="s">
        <v>13</v>
      </c>
      <c r="D15" s="35">
        <f>AVERAGE(D11:D14)</f>
        <v>3.2083333333333335</v>
      </c>
      <c r="E15" s="35">
        <f>MEDIAN(E11:E14)</f>
        <v>2.75</v>
      </c>
      <c r="F15" s="35">
        <f aca="true" t="shared" si="3" ref="F15:Q15">AVERAGE(F11:F14)</f>
        <v>3.25</v>
      </c>
      <c r="G15" s="35">
        <f t="shared" si="3"/>
        <v>2.75</v>
      </c>
      <c r="H15" s="35">
        <f t="shared" si="3"/>
        <v>2.75</v>
      </c>
      <c r="I15" s="35">
        <f t="shared" si="3"/>
        <v>3.75</v>
      </c>
      <c r="J15" s="35">
        <f t="shared" si="3"/>
        <v>3.25</v>
      </c>
      <c r="K15" s="35">
        <f t="shared" si="3"/>
        <v>3.25</v>
      </c>
      <c r="L15" s="35">
        <f t="shared" si="3"/>
        <v>3.25</v>
      </c>
      <c r="M15" s="35">
        <f t="shared" si="3"/>
        <v>3.5</v>
      </c>
      <c r="N15" s="35">
        <f t="shared" si="3"/>
        <v>3</v>
      </c>
      <c r="O15" s="35">
        <f t="shared" si="3"/>
        <v>3.25</v>
      </c>
      <c r="P15" s="35">
        <f t="shared" si="3"/>
        <v>3.25</v>
      </c>
      <c r="Q15" s="35">
        <f t="shared" si="3"/>
        <v>3.25</v>
      </c>
      <c r="R15" s="37"/>
    </row>
    <row r="16" spans="1:18" ht="6" customHeight="1">
      <c r="A16" s="15"/>
      <c r="B16" s="42"/>
      <c r="C16" s="16"/>
      <c r="D16" s="17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20"/>
      <c r="R16" s="38"/>
    </row>
    <row r="17" spans="1:18" ht="36" customHeight="1">
      <c r="A17" s="50" t="s">
        <v>14</v>
      </c>
      <c r="B17" s="47">
        <v>9</v>
      </c>
      <c r="C17" s="49" t="s">
        <v>24</v>
      </c>
      <c r="D17" s="17">
        <f>IF(SUM(F17:Q17)&gt;0,AVERAGE(F17:Q17),0)</f>
        <v>2.6666666666666665</v>
      </c>
      <c r="E17" s="17">
        <f>IF(SUM(F17:Q17)&gt;0,MEDIAN(F17:Q17),0)</f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1</v>
      </c>
      <c r="M17" s="1">
        <v>5</v>
      </c>
      <c r="N17" s="1">
        <v>3</v>
      </c>
      <c r="O17" s="1">
        <v>3</v>
      </c>
      <c r="P17" s="2">
        <v>1</v>
      </c>
      <c r="Q17" s="3">
        <v>1</v>
      </c>
      <c r="R17" s="38" t="s">
        <v>4</v>
      </c>
    </row>
    <row r="18" spans="1:18" ht="36" customHeight="1">
      <c r="A18" s="48" t="s">
        <v>11</v>
      </c>
      <c r="B18" s="47">
        <v>10</v>
      </c>
      <c r="C18" s="49" t="s">
        <v>25</v>
      </c>
      <c r="D18" s="17">
        <f>IF(SUM(F18:Q18)&gt;0,AVERAGE(F18:Q18),0)</f>
        <v>3.0833333333333335</v>
      </c>
      <c r="E18" s="17">
        <f>IF(SUM(F18:Q18)&gt;0,MEDIAN(F18:Q18),0)</f>
        <v>3</v>
      </c>
      <c r="F18" s="1">
        <v>4</v>
      </c>
      <c r="G18" s="1">
        <v>4</v>
      </c>
      <c r="H18" s="1">
        <v>3</v>
      </c>
      <c r="I18" s="1">
        <v>3</v>
      </c>
      <c r="J18" s="1">
        <v>2</v>
      </c>
      <c r="K18" s="1">
        <v>2</v>
      </c>
      <c r="L18" s="1">
        <v>3</v>
      </c>
      <c r="M18" s="1">
        <v>3</v>
      </c>
      <c r="N18" s="1">
        <v>3</v>
      </c>
      <c r="O18" s="1">
        <v>3</v>
      </c>
      <c r="P18" s="2">
        <v>4</v>
      </c>
      <c r="Q18" s="3">
        <v>3</v>
      </c>
      <c r="R18" s="38" t="s">
        <v>5</v>
      </c>
    </row>
    <row r="19" spans="1:18" ht="36" customHeight="1">
      <c r="A19" s="48" t="s">
        <v>11</v>
      </c>
      <c r="B19" s="47">
        <v>11</v>
      </c>
      <c r="C19" s="49" t="s">
        <v>26</v>
      </c>
      <c r="D19" s="17">
        <f>IF(SUM(F19:Q19)&gt;0,AVERAGE(F19:Q19),0)</f>
        <v>2.5</v>
      </c>
      <c r="E19" s="17">
        <f>IF(SUM(F19:Q19)&gt;0,MEDIAN(F19:Q19),0)</f>
        <v>2.5</v>
      </c>
      <c r="F19" s="1">
        <v>2</v>
      </c>
      <c r="G19" s="1">
        <v>2</v>
      </c>
      <c r="H19" s="1">
        <v>2</v>
      </c>
      <c r="I19" s="1">
        <v>3</v>
      </c>
      <c r="J19" s="1">
        <v>3</v>
      </c>
      <c r="K19" s="1">
        <v>3</v>
      </c>
      <c r="L19" s="1">
        <v>4</v>
      </c>
      <c r="M19" s="1">
        <v>3</v>
      </c>
      <c r="N19" s="1">
        <v>3</v>
      </c>
      <c r="O19" s="1">
        <v>2</v>
      </c>
      <c r="P19" s="2">
        <v>1</v>
      </c>
      <c r="Q19" s="3">
        <v>2</v>
      </c>
      <c r="R19" s="38" t="s">
        <v>6</v>
      </c>
    </row>
    <row r="20" spans="1:18" ht="36" customHeight="1">
      <c r="A20" s="48" t="s">
        <v>11</v>
      </c>
      <c r="B20" s="47">
        <v>12</v>
      </c>
      <c r="C20" s="49" t="s">
        <v>27</v>
      </c>
      <c r="D20" s="17">
        <f>IF(SUM(F20:Q20)&gt;0,AVERAGE(F20:Q20),0)</f>
        <v>3</v>
      </c>
      <c r="E20" s="17">
        <f>IF(SUM(F20:Q20)&gt;0,MEDIAN(F20:Q20),0)</f>
        <v>3</v>
      </c>
      <c r="F20" s="1">
        <v>3</v>
      </c>
      <c r="G20" s="1">
        <v>4</v>
      </c>
      <c r="H20" s="1">
        <v>4</v>
      </c>
      <c r="I20" s="1">
        <v>3</v>
      </c>
      <c r="J20" s="1">
        <v>4</v>
      </c>
      <c r="K20" s="1">
        <v>3</v>
      </c>
      <c r="L20" s="1">
        <v>2</v>
      </c>
      <c r="M20" s="1">
        <v>2</v>
      </c>
      <c r="N20" s="1">
        <v>2</v>
      </c>
      <c r="O20" s="1">
        <v>3</v>
      </c>
      <c r="P20" s="2">
        <v>4</v>
      </c>
      <c r="Q20" s="3">
        <v>2</v>
      </c>
      <c r="R20" s="38" t="s">
        <v>7</v>
      </c>
    </row>
    <row r="21" spans="1:18" s="21" customFormat="1" ht="19.5" customHeight="1">
      <c r="A21" s="39"/>
      <c r="B21" s="43"/>
      <c r="C21" s="40" t="s">
        <v>13</v>
      </c>
      <c r="D21" s="35">
        <f>AVERAGE(D17:D20)</f>
        <v>2.8125</v>
      </c>
      <c r="E21" s="35">
        <f>MEDIAN(E17:E20)</f>
        <v>3</v>
      </c>
      <c r="F21" s="35">
        <f aca="true" t="shared" si="4" ref="F21:Q21">AVERAGE(F17:F20)</f>
        <v>3</v>
      </c>
      <c r="G21" s="35">
        <f t="shared" si="4"/>
        <v>3.25</v>
      </c>
      <c r="H21" s="35">
        <f t="shared" si="4"/>
        <v>3</v>
      </c>
      <c r="I21" s="35">
        <f t="shared" si="4"/>
        <v>3</v>
      </c>
      <c r="J21" s="35">
        <f t="shared" si="4"/>
        <v>3</v>
      </c>
      <c r="K21" s="35">
        <f t="shared" si="4"/>
        <v>2.75</v>
      </c>
      <c r="L21" s="35">
        <f t="shared" si="4"/>
        <v>2.5</v>
      </c>
      <c r="M21" s="35">
        <f t="shared" si="4"/>
        <v>3.25</v>
      </c>
      <c r="N21" s="35">
        <f t="shared" si="4"/>
        <v>2.75</v>
      </c>
      <c r="O21" s="35">
        <f t="shared" si="4"/>
        <v>2.75</v>
      </c>
      <c r="P21" s="35">
        <f t="shared" si="4"/>
        <v>2.5</v>
      </c>
      <c r="Q21" s="35">
        <f t="shared" si="4"/>
        <v>2</v>
      </c>
      <c r="R21" s="37"/>
    </row>
    <row r="22" spans="1:18" ht="6" customHeight="1">
      <c r="A22" s="15"/>
      <c r="B22" s="42"/>
      <c r="C22" s="16"/>
      <c r="D22" s="17"/>
      <c r="E22" s="17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20"/>
      <c r="R22" s="38"/>
    </row>
    <row r="23" spans="1:18" ht="36" customHeight="1">
      <c r="A23" s="50" t="s">
        <v>15</v>
      </c>
      <c r="B23" s="47">
        <v>13</v>
      </c>
      <c r="C23" s="49" t="s">
        <v>28</v>
      </c>
      <c r="D23" s="17">
        <f>IF(SUM(F23:Q23)&gt;0,AVERAGE(F23:Q23),0)</f>
        <v>2.4166666666666665</v>
      </c>
      <c r="E23" s="17">
        <f>IF(SUM(F23:Q23)&gt;0,MEDIAN(F23:Q23),0)</f>
        <v>2.5</v>
      </c>
      <c r="F23" s="1">
        <v>3</v>
      </c>
      <c r="G23" s="1">
        <v>2</v>
      </c>
      <c r="H23" s="1">
        <v>3</v>
      </c>
      <c r="I23" s="1">
        <v>2</v>
      </c>
      <c r="J23" s="1">
        <v>3</v>
      </c>
      <c r="K23" s="1">
        <v>3</v>
      </c>
      <c r="L23" s="1">
        <v>1</v>
      </c>
      <c r="M23" s="1">
        <v>3</v>
      </c>
      <c r="N23" s="1">
        <v>2</v>
      </c>
      <c r="O23" s="1">
        <v>2</v>
      </c>
      <c r="P23" s="2">
        <v>3</v>
      </c>
      <c r="Q23" s="3">
        <v>2</v>
      </c>
      <c r="R23" s="38" t="s">
        <v>4</v>
      </c>
    </row>
    <row r="24" spans="1:18" ht="36" customHeight="1">
      <c r="A24" s="48" t="s">
        <v>11</v>
      </c>
      <c r="B24" s="47">
        <v>14</v>
      </c>
      <c r="C24" s="49" t="s">
        <v>29</v>
      </c>
      <c r="D24" s="17">
        <f>IF(SUM(F24:Q24)&gt;0,AVERAGE(F24:Q24),0)</f>
        <v>3.5833333333333335</v>
      </c>
      <c r="E24" s="17">
        <f>IF(SUM(F24:Q24)&gt;0,MEDIAN(F24:Q24),0)</f>
        <v>4</v>
      </c>
      <c r="F24" s="1">
        <v>3</v>
      </c>
      <c r="G24" s="1">
        <v>4</v>
      </c>
      <c r="H24" s="1">
        <v>4</v>
      </c>
      <c r="I24" s="1">
        <v>5</v>
      </c>
      <c r="J24" s="1">
        <v>3</v>
      </c>
      <c r="K24" s="1">
        <v>5</v>
      </c>
      <c r="L24" s="1">
        <v>4</v>
      </c>
      <c r="M24" s="1">
        <v>4</v>
      </c>
      <c r="N24" s="1">
        <v>3</v>
      </c>
      <c r="O24" s="1">
        <v>2</v>
      </c>
      <c r="P24" s="2">
        <v>4</v>
      </c>
      <c r="Q24" s="3">
        <v>2</v>
      </c>
      <c r="R24" s="38" t="s">
        <v>5</v>
      </c>
    </row>
    <row r="25" spans="1:18" ht="36" customHeight="1">
      <c r="A25" s="48" t="s">
        <v>11</v>
      </c>
      <c r="B25" s="47">
        <v>15</v>
      </c>
      <c r="C25" s="49" t="s">
        <v>30</v>
      </c>
      <c r="D25" s="17">
        <f>IF(SUM(F25:Q25)&gt;0,AVERAGE(F25:Q25),0)</f>
        <v>2.8333333333333335</v>
      </c>
      <c r="E25" s="17">
        <f>IF(SUM(F25:Q25)&gt;0,MEDIAN(F25:Q25),0)</f>
        <v>3</v>
      </c>
      <c r="F25" s="1">
        <v>2</v>
      </c>
      <c r="G25" s="1">
        <v>2</v>
      </c>
      <c r="H25" s="1">
        <v>3</v>
      </c>
      <c r="I25" s="1">
        <v>3</v>
      </c>
      <c r="J25" s="1">
        <v>3</v>
      </c>
      <c r="K25" s="1">
        <v>2</v>
      </c>
      <c r="L25" s="1">
        <v>4</v>
      </c>
      <c r="M25" s="1">
        <v>4</v>
      </c>
      <c r="N25" s="1">
        <v>3</v>
      </c>
      <c r="O25" s="1">
        <v>3</v>
      </c>
      <c r="P25" s="2">
        <v>3</v>
      </c>
      <c r="Q25" s="3">
        <v>2</v>
      </c>
      <c r="R25" s="38" t="s">
        <v>6</v>
      </c>
    </row>
    <row r="26" spans="1:18" ht="36" customHeight="1">
      <c r="A26" s="48" t="s">
        <v>11</v>
      </c>
      <c r="B26" s="47">
        <v>16</v>
      </c>
      <c r="C26" s="49" t="s">
        <v>31</v>
      </c>
      <c r="D26" s="17">
        <f>IF(SUM(F26:Q26)&gt;0,AVERAGE(F26:Q26),0)</f>
        <v>3</v>
      </c>
      <c r="E26" s="17">
        <f>IF(SUM(F26:Q26)&gt;0,MEDIAN(F26:Q26),0)</f>
        <v>3</v>
      </c>
      <c r="F26" s="1">
        <v>2</v>
      </c>
      <c r="G26" s="1">
        <v>3</v>
      </c>
      <c r="H26" s="1">
        <v>4</v>
      </c>
      <c r="I26" s="1">
        <v>3</v>
      </c>
      <c r="J26" s="1">
        <v>4</v>
      </c>
      <c r="K26" s="1">
        <v>3</v>
      </c>
      <c r="L26" s="1">
        <v>3</v>
      </c>
      <c r="M26" s="1">
        <v>2</v>
      </c>
      <c r="N26" s="1">
        <v>2</v>
      </c>
      <c r="O26" s="1">
        <v>3</v>
      </c>
      <c r="P26" s="2">
        <v>3</v>
      </c>
      <c r="Q26" s="3">
        <v>4</v>
      </c>
      <c r="R26" s="38" t="s">
        <v>7</v>
      </c>
    </row>
    <row r="27" spans="1:18" s="21" customFormat="1" ht="19.5" customHeight="1">
      <c r="A27" s="39"/>
      <c r="B27" s="43"/>
      <c r="C27" s="40" t="s">
        <v>13</v>
      </c>
      <c r="D27" s="35">
        <f>AVERAGE(D23:D26)</f>
        <v>2.9583333333333335</v>
      </c>
      <c r="E27" s="35">
        <f>MEDIAN(E23:E26)</f>
        <v>3</v>
      </c>
      <c r="F27" s="35">
        <f aca="true" t="shared" si="5" ref="F27:Q27">AVERAGE(F23:F26)</f>
        <v>2.5</v>
      </c>
      <c r="G27" s="35">
        <f t="shared" si="5"/>
        <v>2.75</v>
      </c>
      <c r="H27" s="35">
        <f t="shared" si="5"/>
        <v>3.5</v>
      </c>
      <c r="I27" s="35">
        <f t="shared" si="5"/>
        <v>3.25</v>
      </c>
      <c r="J27" s="35">
        <f t="shared" si="5"/>
        <v>3.25</v>
      </c>
      <c r="K27" s="35">
        <f t="shared" si="5"/>
        <v>3.25</v>
      </c>
      <c r="L27" s="35">
        <f t="shared" si="5"/>
        <v>3</v>
      </c>
      <c r="M27" s="35">
        <f t="shared" si="5"/>
        <v>3.25</v>
      </c>
      <c r="N27" s="35">
        <f t="shared" si="5"/>
        <v>2.5</v>
      </c>
      <c r="O27" s="35">
        <f t="shared" si="5"/>
        <v>2.5</v>
      </c>
      <c r="P27" s="35">
        <f t="shared" si="5"/>
        <v>3.25</v>
      </c>
      <c r="Q27" s="35">
        <f t="shared" si="5"/>
        <v>2.5</v>
      </c>
      <c r="R27" s="37"/>
    </row>
    <row r="28" spans="1:18" ht="6" customHeight="1">
      <c r="A28" s="15"/>
      <c r="B28" s="42"/>
      <c r="C28" s="16"/>
      <c r="D28" s="17"/>
      <c r="E28" s="1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20"/>
      <c r="R28" s="38"/>
    </row>
    <row r="29" spans="1:18" s="21" customFormat="1" ht="19.5" customHeight="1">
      <c r="A29" s="39"/>
      <c r="B29" s="43"/>
      <c r="C29" s="40" t="s">
        <v>2</v>
      </c>
      <c r="D29" s="35">
        <f>SUM(D9,D15,D21,D27)/4</f>
        <v>3.25</v>
      </c>
      <c r="E29" s="35">
        <f>MEDIAN(E9,E15,E21,E27)</f>
        <v>3</v>
      </c>
      <c r="F29" s="35">
        <f>SUM(F5:F8,F11:F14,F17:F20,F23:F26)/16</f>
        <v>3.3125</v>
      </c>
      <c r="G29" s="35">
        <f aca="true" t="shared" si="6" ref="G29:Q29">SUM(G5:G8,G11:G14,G17:G20,G23:G26)/16</f>
        <v>3.3125</v>
      </c>
      <c r="H29" s="35">
        <f t="shared" si="6"/>
        <v>3.25</v>
      </c>
      <c r="I29" s="35">
        <f t="shared" si="6"/>
        <v>3.625</v>
      </c>
      <c r="J29" s="35">
        <f t="shared" si="6"/>
        <v>3.3125</v>
      </c>
      <c r="K29" s="35">
        <f t="shared" si="6"/>
        <v>3.3125</v>
      </c>
      <c r="L29" s="35">
        <f t="shared" si="6"/>
        <v>3.25</v>
      </c>
      <c r="M29" s="35">
        <f t="shared" si="6"/>
        <v>3.6875</v>
      </c>
      <c r="N29" s="35">
        <f t="shared" si="6"/>
        <v>3.0625</v>
      </c>
      <c r="O29" s="35">
        <f t="shared" si="6"/>
        <v>3.25</v>
      </c>
      <c r="P29" s="35">
        <f t="shared" si="6"/>
        <v>3</v>
      </c>
      <c r="Q29" s="35">
        <f t="shared" si="6"/>
        <v>2.625</v>
      </c>
      <c r="R29" s="37"/>
    </row>
    <row r="30" spans="1:18" ht="6" customHeight="1" thickBot="1">
      <c r="A30" s="22"/>
      <c r="B30" s="44"/>
      <c r="C30" s="23"/>
      <c r="D30" s="24"/>
      <c r="E30" s="24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7"/>
      <c r="R30" s="38"/>
    </row>
    <row r="31" spans="3:18" s="28" customFormat="1" ht="15.75" customHeight="1">
      <c r="C31" s="29" t="s">
        <v>3</v>
      </c>
      <c r="D31" s="30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36"/>
    </row>
    <row r="32" spans="1:17" ht="201.75" customHeight="1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</row>
  </sheetData>
  <sheetProtection selectLockedCells="1"/>
  <mergeCells count="6">
    <mergeCell ref="A32:Q32"/>
    <mergeCell ref="D2:D3"/>
    <mergeCell ref="F2:Q2"/>
    <mergeCell ref="E2:E3"/>
    <mergeCell ref="B2:C2"/>
    <mergeCell ref="B3:C3"/>
  </mergeCells>
  <conditionalFormatting sqref="F5:Q8 F11:Q14 F17:Q20 F23:Q26">
    <cfRule type="expression" priority="4" dxfId="4" stopIfTrue="1">
      <formula>AND(F$29&gt;0,F5=0)</formula>
    </cfRule>
    <cfRule type="expression" priority="5" dxfId="3" stopIfTrue="1">
      <formula>AND(F5&gt;0,F5&lt;$D5)</formula>
    </cfRule>
  </conditionalFormatting>
  <conditionalFormatting sqref="D27:Q27 D5:E8 D9:Q9 D11:E14 D15:Q15 D17:E20 D21:Q21 D23:E26 D29:Q29">
    <cfRule type="expression" priority="1" dxfId="2" stopIfTrue="1">
      <formula>AND(D5&gt;0,D5&lt;2.25)</formula>
    </cfRule>
    <cfRule type="expression" priority="2" dxfId="1" stopIfTrue="1">
      <formula>AND(D5&gt;0,D5&lt;3.75)</formula>
    </cfRule>
    <cfRule type="expression" priority="3" dxfId="0" stopIfTrue="1">
      <formula>AND(D5&gt;0)</formula>
    </cfRule>
  </conditionalFormatting>
  <dataValidations count="2">
    <dataValidation type="whole" allowBlank="1" showInputMessage="1" showErrorMessage="1" prompt="Blank - No score           &#10;1 - Strongly disagree&#10;3 - Neutral&#10;5 - Strongly agree" errorTitle="Data input error" error="Value should be an integer between 1 and 5" sqref="F5:Q8 F11:Q14 F17:Q20 F23:Q26">
      <formula1>1</formula1>
      <formula2>5</formula2>
    </dataValidation>
    <dataValidation type="textLength" allowBlank="1" showInputMessage="1" showErrorMessage="1" errorTitle="Protected cell" sqref="F1:Q4 A4:C4 A1:C1 D1:E8 A10:C10 C30:Q31 A28:B31 D10:E14 A16:C16 D16:E20 A22:C22 D22:E26 C28:E28">
      <formula1>0</formula1>
      <formula2>0</formula2>
    </dataValidation>
  </dataValidations>
  <printOptions horizontalCentered="1"/>
  <pageMargins left="0.19" right="0.21" top="1.03" bottom="0.4" header="0.29" footer="0.17"/>
  <pageSetup horizontalDpi="600" verticalDpi="600" orientation="landscape" scale="90" r:id="rId2"/>
  <headerFooter alignWithMargins="0">
    <oddHeader xml:space="preserve">&amp;C&amp;"Arial,Bold"&amp;14Stage Gate Review
Organizational Readiness  Assessment&amp;R
&amp;"Arial,Italic"&amp;11
 </oddHeader>
    <oddFooter>&amp;L&amp;"Arial,Italic"&amp;8&amp;F&amp;C&amp;"Arial,Italic"&amp;8 &amp;R&amp;"Arial,Italic"&amp;8&amp;D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PRSL (403) 295-7645; www.prsl.ca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 Readiness Assessment</dc:title>
  <dc:subject>Org Readiness</dc:subject>
  <dc:creator>Charlie Milstead</dc:creator>
  <cp:keywords/>
  <dc:description/>
  <cp:lastModifiedBy>GTA</cp:lastModifiedBy>
  <cp:lastPrinted>2009-02-20T13:48:01Z</cp:lastPrinted>
  <dcterms:created xsi:type="dcterms:W3CDTF">2008-01-22T17:43:28Z</dcterms:created>
  <dcterms:modified xsi:type="dcterms:W3CDTF">2009-04-03T13:03:09Z</dcterms:modified>
  <cp:category/>
  <cp:version/>
  <cp:contentType/>
  <cp:contentStatus/>
</cp:coreProperties>
</file>