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10" windowWidth="15050" windowHeight="10230"/>
  </bookViews>
  <sheets>
    <sheet name="Instructions" sheetId="14" r:id="rId1"/>
    <sheet name="Initiating" sheetId="1" r:id="rId2"/>
    <sheet name="Planning" sheetId="4" r:id="rId3"/>
    <sheet name="Executing" sheetId="5" r:id="rId4"/>
    <sheet name="Monitoring" sheetId="6" r:id="rId5"/>
    <sheet name="Closing" sheetId="7" r:id="rId6"/>
    <sheet name="Communicating" sheetId="8" r:id="rId7"/>
    <sheet name="Leading" sheetId="9" r:id="rId8"/>
    <sheet name="Managing" sheetId="10" r:id="rId9"/>
    <sheet name="Cognitive" sheetId="11" r:id="rId10"/>
    <sheet name="Effectiveness" sheetId="12" r:id="rId11"/>
    <sheet name="Professionalism" sheetId="13" r:id="rId12"/>
    <sheet name="Totals" sheetId="2" r:id="rId13"/>
    <sheet name="DataValues" sheetId="3" r:id="rId14"/>
  </sheets>
  <definedNames>
    <definedName name="Courses">DataValues!$B$1:$B$16</definedName>
    <definedName name="Expectations">DataValues!$A$1:$A$5</definedName>
    <definedName name="_xlnm.Print_Area" localSheetId="5">Closing!$A$1:$D$24</definedName>
    <definedName name="_xlnm.Print_Area" localSheetId="9">Cognitive!$A$1:$D$27</definedName>
    <definedName name="_xlnm.Print_Area" localSheetId="6">Communicating!$A$1:$D$22</definedName>
    <definedName name="_xlnm.Print_Area" localSheetId="10">Effectiveness!$A$1:$D$26</definedName>
    <definedName name="_xlnm.Print_Area" localSheetId="3">Executing!$A$1:$D$26</definedName>
    <definedName name="_xlnm.Print_Area" localSheetId="1">Initiating!$A$1:$D$28</definedName>
    <definedName name="_xlnm.Print_Area" localSheetId="7">Leading!$A$1:$D$26</definedName>
    <definedName name="_xlnm.Print_Area" localSheetId="8">Managing!$A$1:$D$21</definedName>
    <definedName name="_xlnm.Print_Area" localSheetId="4">Monitoring!$A$1:$D$39</definedName>
    <definedName name="_xlnm.Print_Area" localSheetId="2">Planning!$A$1:$D$65</definedName>
    <definedName name="_xlnm.Print_Area" localSheetId="11">Professionalism!$A$1:$D$29</definedName>
    <definedName name="_xlnm.Print_Titles" localSheetId="5">Closing!$1:$1</definedName>
    <definedName name="_xlnm.Print_Titles" localSheetId="9">Cognitive!$1:$1</definedName>
    <definedName name="_xlnm.Print_Titles" localSheetId="6">Communicating!$1:$1</definedName>
    <definedName name="_xlnm.Print_Titles" localSheetId="10">Effectiveness!$1:$1</definedName>
    <definedName name="_xlnm.Print_Titles" localSheetId="3">Executing!$1:$1</definedName>
    <definedName name="_xlnm.Print_Titles" localSheetId="1">Initiating!$1:$1</definedName>
    <definedName name="_xlnm.Print_Titles" localSheetId="7">Leading!$1:$1</definedName>
    <definedName name="_xlnm.Print_Titles" localSheetId="8">Managing!$1:$1</definedName>
    <definedName name="_xlnm.Print_Titles" localSheetId="4">Monitoring!$1:$1</definedName>
    <definedName name="_xlnm.Print_Titles" localSheetId="2">Planning!$1:$1</definedName>
    <definedName name="_xlnm.Print_Titles" localSheetId="11">Professionalism!$1:$1</definedName>
  </definedNames>
  <calcPr calcId="152511"/>
</workbook>
</file>

<file path=xl/calcChain.xml><?xml version="1.0" encoding="utf-8"?>
<calcChain xmlns="http://schemas.openxmlformats.org/spreadsheetml/2006/main">
  <c r="F24" i="13" l="1"/>
  <c r="E24" i="13"/>
  <c r="F23" i="13"/>
  <c r="E23" i="13"/>
  <c r="F22" i="13"/>
  <c r="E22" i="13"/>
  <c r="F20" i="13"/>
  <c r="E20" i="13"/>
  <c r="F19" i="13"/>
  <c r="E19" i="13"/>
  <c r="F18" i="13"/>
  <c r="E18" i="13"/>
  <c r="F17" i="13"/>
  <c r="E17" i="13"/>
  <c r="F15" i="13"/>
  <c r="E15" i="13"/>
  <c r="F14" i="13"/>
  <c r="E14" i="13"/>
  <c r="F13" i="13"/>
  <c r="E13" i="13"/>
  <c r="F11" i="13"/>
  <c r="E11" i="13"/>
  <c r="F10" i="13"/>
  <c r="E10" i="13"/>
  <c r="F9" i="13"/>
  <c r="E9" i="13"/>
  <c r="F8" i="13"/>
  <c r="E8" i="13"/>
  <c r="F7" i="13"/>
  <c r="E7" i="13"/>
  <c r="F5" i="13"/>
  <c r="E5" i="13"/>
  <c r="F4" i="13"/>
  <c r="E4" i="13"/>
  <c r="F3" i="13"/>
  <c r="E3" i="13"/>
  <c r="F21" i="12"/>
  <c r="E21" i="12"/>
  <c r="F20" i="12"/>
  <c r="E20" i="12"/>
  <c r="F19" i="12"/>
  <c r="E19" i="12"/>
  <c r="F18" i="12"/>
  <c r="E18" i="12"/>
  <c r="F16" i="12"/>
  <c r="E16" i="12"/>
  <c r="F15" i="12"/>
  <c r="E15" i="12"/>
  <c r="F14" i="12"/>
  <c r="E14" i="12"/>
  <c r="F13" i="12"/>
  <c r="E13" i="12"/>
  <c r="F12" i="12"/>
  <c r="E12" i="12"/>
  <c r="F10" i="12"/>
  <c r="E10" i="12"/>
  <c r="F9" i="12"/>
  <c r="E9" i="12"/>
  <c r="F8" i="12"/>
  <c r="E8" i="12"/>
  <c r="F7" i="12"/>
  <c r="E7" i="12"/>
  <c r="F5" i="12"/>
  <c r="E5" i="12"/>
  <c r="F4" i="12"/>
  <c r="E4" i="12"/>
  <c r="F3" i="12"/>
  <c r="E3" i="12"/>
  <c r="F22" i="11"/>
  <c r="E22" i="11"/>
  <c r="F21" i="11"/>
  <c r="E21" i="11"/>
  <c r="F20" i="11"/>
  <c r="E20" i="11"/>
  <c r="F19" i="11"/>
  <c r="E19" i="11"/>
  <c r="F17" i="11"/>
  <c r="E17" i="11"/>
  <c r="F16" i="11"/>
  <c r="E16" i="11"/>
  <c r="F15" i="11"/>
  <c r="E15" i="11"/>
  <c r="F14" i="11"/>
  <c r="E14" i="11"/>
  <c r="F13" i="11"/>
  <c r="E13" i="11"/>
  <c r="F12" i="11"/>
  <c r="E12" i="11"/>
  <c r="F11" i="11"/>
  <c r="E11" i="11"/>
  <c r="F10" i="11"/>
  <c r="E10" i="11"/>
  <c r="F9" i="11"/>
  <c r="E9" i="11"/>
  <c r="F7" i="11"/>
  <c r="E7" i="11"/>
  <c r="F6" i="11"/>
  <c r="E6" i="11"/>
  <c r="F5" i="11"/>
  <c r="E5" i="11"/>
  <c r="F4" i="11"/>
  <c r="E4" i="11"/>
  <c r="F3" i="11"/>
  <c r="E3" i="11"/>
  <c r="F16" i="10"/>
  <c r="E16" i="10"/>
  <c r="F15" i="10"/>
  <c r="E15" i="10"/>
  <c r="F14" i="10"/>
  <c r="E14" i="10"/>
  <c r="F12" i="10"/>
  <c r="E12" i="10"/>
  <c r="F11" i="10"/>
  <c r="E11" i="10"/>
  <c r="F10" i="10"/>
  <c r="E10" i="10"/>
  <c r="F9" i="10"/>
  <c r="E9" i="10"/>
  <c r="F8" i="10"/>
  <c r="E8" i="10"/>
  <c r="F6" i="10"/>
  <c r="E6" i="10"/>
  <c r="F5" i="10"/>
  <c r="E5" i="10"/>
  <c r="F4" i="10"/>
  <c r="E4" i="10"/>
  <c r="F3" i="10"/>
  <c r="E3" i="10"/>
  <c r="F21" i="9"/>
  <c r="E21" i="9"/>
  <c r="F20" i="9"/>
  <c r="E20" i="9"/>
  <c r="F18" i="9"/>
  <c r="E18" i="9"/>
  <c r="F17" i="9"/>
  <c r="E17" i="9"/>
  <c r="F16" i="9"/>
  <c r="E16" i="9"/>
  <c r="F14" i="9"/>
  <c r="E14" i="9"/>
  <c r="F13" i="9"/>
  <c r="E13" i="9"/>
  <c r="F12" i="9"/>
  <c r="E12" i="9"/>
  <c r="F10" i="9"/>
  <c r="E10" i="9"/>
  <c r="F9" i="9"/>
  <c r="E9" i="9"/>
  <c r="F8" i="9"/>
  <c r="E8" i="9"/>
  <c r="F6" i="9"/>
  <c r="E6" i="9"/>
  <c r="F5" i="9"/>
  <c r="E5" i="9"/>
  <c r="F4" i="9"/>
  <c r="E4" i="9"/>
  <c r="F3" i="9"/>
  <c r="E3" i="9"/>
  <c r="F17" i="8"/>
  <c r="E17" i="8"/>
  <c r="F16" i="8"/>
  <c r="E16" i="8"/>
  <c r="F15" i="8"/>
  <c r="E15" i="8"/>
  <c r="F13" i="8"/>
  <c r="E13" i="8"/>
  <c r="F12" i="8"/>
  <c r="E12" i="8"/>
  <c r="F11" i="8"/>
  <c r="E11" i="8"/>
  <c r="F9" i="8"/>
  <c r="E9" i="8"/>
  <c r="F8" i="8"/>
  <c r="E8" i="8"/>
  <c r="F7" i="8"/>
  <c r="E7" i="8"/>
  <c r="F5" i="8"/>
  <c r="E5" i="8"/>
  <c r="F4" i="8"/>
  <c r="E4" i="8"/>
  <c r="F3" i="8"/>
  <c r="E3" i="8"/>
  <c r="F19" i="7"/>
  <c r="E19" i="7"/>
  <c r="F18" i="7"/>
  <c r="E18" i="7"/>
  <c r="F17" i="7"/>
  <c r="E17" i="7"/>
  <c r="F16" i="7"/>
  <c r="E16" i="7"/>
  <c r="F15" i="7"/>
  <c r="E15" i="7"/>
  <c r="F14" i="7"/>
  <c r="E14" i="7"/>
  <c r="F12" i="7"/>
  <c r="E12" i="7"/>
  <c r="F11" i="7"/>
  <c r="E11" i="7"/>
  <c r="F9" i="7"/>
  <c r="E9" i="7"/>
  <c r="F8" i="7"/>
  <c r="E8" i="7"/>
  <c r="F7" i="7"/>
  <c r="E7" i="7"/>
  <c r="F5" i="7"/>
  <c r="E5" i="7"/>
  <c r="F4" i="7"/>
  <c r="E4" i="7"/>
  <c r="F3" i="7"/>
  <c r="E3" i="7"/>
  <c r="F34" i="6"/>
  <c r="E34" i="6"/>
  <c r="F33" i="6"/>
  <c r="E33" i="6"/>
  <c r="F32" i="6"/>
  <c r="E32" i="6"/>
  <c r="F31" i="6"/>
  <c r="E31" i="6"/>
  <c r="F29" i="6"/>
  <c r="E29" i="6"/>
  <c r="F28" i="6"/>
  <c r="E28" i="6"/>
  <c r="F27" i="6"/>
  <c r="E27" i="6"/>
  <c r="F26" i="6"/>
  <c r="E26" i="6"/>
  <c r="F24" i="6"/>
  <c r="E24" i="6"/>
  <c r="F23" i="6"/>
  <c r="E23" i="6"/>
  <c r="F22" i="6"/>
  <c r="E22" i="6"/>
  <c r="F21" i="6"/>
  <c r="E21" i="6"/>
  <c r="F20" i="6"/>
  <c r="E20" i="6"/>
  <c r="F19" i="6"/>
  <c r="E19" i="6"/>
  <c r="F17" i="6"/>
  <c r="E17" i="6"/>
  <c r="F16" i="6"/>
  <c r="E16" i="6"/>
  <c r="F15" i="6"/>
  <c r="E15" i="6"/>
  <c r="F14" i="6"/>
  <c r="E14" i="6"/>
  <c r="F13" i="6"/>
  <c r="E13" i="6"/>
  <c r="F11" i="6"/>
  <c r="E11" i="6"/>
  <c r="F10" i="6"/>
  <c r="E10" i="6"/>
  <c r="F9" i="6"/>
  <c r="E9" i="6"/>
  <c r="F8" i="6"/>
  <c r="E8" i="6"/>
  <c r="F7" i="6"/>
  <c r="E7" i="6"/>
  <c r="F5" i="6"/>
  <c r="E5" i="6"/>
  <c r="F4" i="6"/>
  <c r="E4" i="6"/>
  <c r="F3" i="6"/>
  <c r="E3" i="6"/>
  <c r="F21" i="5"/>
  <c r="E21" i="5"/>
  <c r="F20" i="5"/>
  <c r="E20" i="5"/>
  <c r="F19" i="5"/>
  <c r="E19" i="5"/>
  <c r="F18" i="5"/>
  <c r="E18" i="5"/>
  <c r="F16" i="5"/>
  <c r="E16" i="5"/>
  <c r="F15" i="5"/>
  <c r="E15" i="5"/>
  <c r="F13" i="5"/>
  <c r="E13" i="5"/>
  <c r="F12" i="5"/>
  <c r="E12" i="5"/>
  <c r="F11" i="5"/>
  <c r="E11" i="5"/>
  <c r="F9" i="5"/>
  <c r="E9" i="5"/>
  <c r="F8" i="5"/>
  <c r="E8" i="5"/>
  <c r="F6" i="5"/>
  <c r="E6" i="5"/>
  <c r="F5" i="5"/>
  <c r="E5" i="5"/>
  <c r="F4" i="5"/>
  <c r="E4" i="5"/>
  <c r="F3" i="5"/>
  <c r="E3" i="5"/>
  <c r="F60" i="4"/>
  <c r="E60" i="4"/>
  <c r="F59" i="4"/>
  <c r="E59" i="4"/>
  <c r="F58" i="4"/>
  <c r="E58" i="4"/>
  <c r="F57" i="4"/>
  <c r="E57" i="4"/>
  <c r="F56" i="4"/>
  <c r="E56" i="4"/>
  <c r="F55" i="4"/>
  <c r="E55" i="4"/>
  <c r="F54" i="4"/>
  <c r="E54" i="4"/>
  <c r="F52" i="4"/>
  <c r="E52" i="4"/>
  <c r="F51" i="4"/>
  <c r="E51" i="4"/>
  <c r="F50" i="4"/>
  <c r="E50" i="4"/>
  <c r="F49" i="4"/>
  <c r="E49" i="4"/>
  <c r="F48" i="4"/>
  <c r="E48" i="4"/>
  <c r="F46" i="4"/>
  <c r="E46" i="4"/>
  <c r="F45" i="4"/>
  <c r="E45" i="4"/>
  <c r="F44" i="4"/>
  <c r="E44" i="4"/>
  <c r="F43" i="4"/>
  <c r="E43" i="4"/>
  <c r="F41" i="4"/>
  <c r="E41" i="4"/>
  <c r="F40" i="4"/>
  <c r="E40" i="4"/>
  <c r="F39" i="4"/>
  <c r="E39" i="4"/>
  <c r="F38" i="4"/>
  <c r="E38" i="4"/>
  <c r="F37" i="4"/>
  <c r="E37" i="4"/>
  <c r="F36" i="4"/>
  <c r="E36" i="4"/>
  <c r="F35" i="4"/>
  <c r="E35" i="4"/>
  <c r="F33" i="4"/>
  <c r="E33" i="4"/>
  <c r="F32" i="4"/>
  <c r="E32" i="4"/>
  <c r="F31" i="4"/>
  <c r="E31" i="4"/>
  <c r="F30" i="4"/>
  <c r="E30" i="4"/>
  <c r="F28" i="4"/>
  <c r="E28" i="4"/>
  <c r="F27" i="4"/>
  <c r="E27" i="4"/>
  <c r="F26" i="4"/>
  <c r="E26" i="4"/>
  <c r="F24" i="4"/>
  <c r="E24" i="4"/>
  <c r="F23" i="4"/>
  <c r="E23" i="4"/>
  <c r="F22" i="4"/>
  <c r="E22" i="4"/>
  <c r="F21" i="4"/>
  <c r="E21" i="4"/>
  <c r="F19" i="4"/>
  <c r="E19" i="4"/>
  <c r="F18" i="4"/>
  <c r="E18" i="4"/>
  <c r="F17" i="4"/>
  <c r="E17" i="4"/>
  <c r="F16" i="4"/>
  <c r="E16" i="4"/>
  <c r="F15" i="4"/>
  <c r="E15" i="4"/>
  <c r="F14" i="4"/>
  <c r="E14" i="4"/>
  <c r="F12" i="4"/>
  <c r="E12" i="4"/>
  <c r="F11" i="4"/>
  <c r="E11" i="4"/>
  <c r="F10" i="4"/>
  <c r="E10" i="4"/>
  <c r="F9" i="4"/>
  <c r="E9" i="4"/>
  <c r="F8" i="4"/>
  <c r="E8" i="4"/>
  <c r="F7" i="4"/>
  <c r="E7" i="4"/>
  <c r="F5" i="4"/>
  <c r="E5" i="4"/>
  <c r="F4" i="4"/>
  <c r="E4" i="4"/>
  <c r="F3" i="4"/>
  <c r="E3" i="4"/>
  <c r="F23" i="1"/>
  <c r="E23" i="1"/>
  <c r="F22" i="1"/>
  <c r="E22" i="1"/>
  <c r="F21" i="1"/>
  <c r="E21" i="1"/>
  <c r="F20" i="1"/>
  <c r="E20" i="1"/>
  <c r="F19" i="1"/>
  <c r="E19" i="1"/>
  <c r="F17" i="1"/>
  <c r="E17" i="1"/>
  <c r="F16" i="1"/>
  <c r="E16" i="1"/>
  <c r="F15" i="1"/>
  <c r="E15" i="1"/>
  <c r="F13" i="1"/>
  <c r="E13" i="1"/>
  <c r="F12" i="1"/>
  <c r="E12" i="1"/>
  <c r="F10" i="1"/>
  <c r="E10" i="1"/>
  <c r="F9" i="1"/>
  <c r="E9" i="1"/>
  <c r="F8" i="1"/>
  <c r="E8" i="1"/>
  <c r="F4" i="1"/>
  <c r="F5" i="1"/>
  <c r="F6" i="1"/>
  <c r="E4" i="1"/>
  <c r="E5" i="1"/>
  <c r="E6" i="1"/>
  <c r="F3" i="1"/>
  <c r="E3" i="1"/>
  <c r="C21" i="2" l="1"/>
  <c r="B21" i="2"/>
  <c r="E26" i="13" l="1"/>
  <c r="C26" i="13" s="1"/>
  <c r="C27" i="13" s="1"/>
  <c r="F26" i="13"/>
  <c r="D26" i="13" s="1"/>
  <c r="D27" i="13" s="1"/>
  <c r="F23" i="12"/>
  <c r="D23" i="12" s="1"/>
  <c r="D24" i="12" s="1"/>
  <c r="E23" i="12"/>
  <c r="C23" i="12" s="1"/>
  <c r="C24" i="12" s="1"/>
  <c r="E24" i="11"/>
  <c r="C24" i="11" s="1"/>
  <c r="C25" i="11" s="1"/>
  <c r="F24" i="11"/>
  <c r="D24" i="11" s="1"/>
  <c r="D25" i="11" s="1"/>
  <c r="E18" i="10"/>
  <c r="C18" i="10" s="1"/>
  <c r="C19" i="10" s="1"/>
  <c r="F18" i="10"/>
  <c r="D18" i="10" s="1"/>
  <c r="D19" i="10" s="1"/>
  <c r="E23" i="9"/>
  <c r="C23" i="9" s="1"/>
  <c r="C24" i="9" s="1"/>
  <c r="F23" i="9"/>
  <c r="D23" i="9" s="1"/>
  <c r="D24" i="9" s="1"/>
  <c r="F19" i="8"/>
  <c r="D19" i="8" s="1"/>
  <c r="D20" i="8" s="1"/>
  <c r="E19" i="8"/>
  <c r="C19" i="8" s="1"/>
  <c r="C20" i="8" s="1"/>
  <c r="E36" i="6"/>
  <c r="C36" i="6" s="1"/>
  <c r="C37" i="6" s="1"/>
  <c r="F36" i="6"/>
  <c r="D36" i="6" s="1"/>
  <c r="D37" i="6" s="1"/>
  <c r="F23" i="5"/>
  <c r="D23" i="5" s="1"/>
  <c r="D24" i="5" s="1"/>
  <c r="E23" i="5"/>
  <c r="C23" i="5" s="1"/>
  <c r="C24" i="5" s="1"/>
  <c r="E62" i="4"/>
  <c r="C62" i="4" s="1"/>
  <c r="C63" i="4" s="1"/>
  <c r="F62" i="4"/>
  <c r="D62" i="4" s="1"/>
  <c r="D63" i="4" s="1"/>
  <c r="F25" i="1"/>
  <c r="D25" i="1" s="1"/>
  <c r="D26" i="1" s="1"/>
  <c r="E25" i="1"/>
  <c r="C25" i="1" s="1"/>
  <c r="C26" i="1" s="1"/>
  <c r="E21" i="7"/>
  <c r="C21" i="7" s="1"/>
  <c r="C22" i="7" s="1"/>
  <c r="F21" i="7"/>
  <c r="D21" i="7" s="1"/>
  <c r="D22" i="7" s="1"/>
  <c r="B16" i="2" l="1"/>
  <c r="C16" i="2"/>
  <c r="C15" i="2"/>
  <c r="B15" i="2"/>
  <c r="C14" i="2" l="1"/>
  <c r="B14" i="2"/>
  <c r="B13" i="2" l="1"/>
  <c r="C12" i="2"/>
  <c r="B12" i="2"/>
  <c r="C13" i="2" l="1"/>
  <c r="C11" i="2"/>
  <c r="B11" i="2"/>
  <c r="B17" i="2" s="1"/>
  <c r="B18" i="2" s="1"/>
  <c r="C17" i="2" l="1"/>
  <c r="C18" i="2" s="1"/>
  <c r="C6" i="2"/>
  <c r="B6" i="2"/>
  <c r="C5" i="2"/>
  <c r="B5" i="2"/>
  <c r="C4" i="2" l="1"/>
  <c r="B4" i="2"/>
  <c r="C3" i="2"/>
  <c r="B3" i="2"/>
  <c r="C2" i="2" l="1"/>
  <c r="C7" i="2" s="1"/>
  <c r="C8" i="2" s="1"/>
  <c r="B2" i="2"/>
  <c r="B7" i="2" s="1"/>
  <c r="B8" i="2" s="1"/>
</calcChain>
</file>

<file path=xl/sharedStrings.xml><?xml version="1.0" encoding="utf-8"?>
<sst xmlns="http://schemas.openxmlformats.org/spreadsheetml/2006/main" count="760" uniqueCount="540">
  <si>
    <t>Types of Evidence</t>
  </si>
  <si>
    <t>Self Assessment</t>
  </si>
  <si>
    <t>Reviewer</t>
  </si>
  <si>
    <t>Element 1.1 Project aligned with organizational objectives and customer needs.</t>
  </si>
  <si>
    <t>1.1.1 Understands the project alignment</t>
  </si>
  <si>
    <t>Description of the project alignment</t>
  </si>
  <si>
    <t>Documented agreement with sponsor</t>
  </si>
  <si>
    <t>1.2.2 Understands the preliminary scope of the project</t>
  </si>
  <si>
    <t>1.2.3 Frames high-level project scope ensuring alignment with organization and customer needs and expectations</t>
  </si>
  <si>
    <t>Documented stakeholders' needs for a project</t>
  </si>
  <si>
    <t>Element 1.3 High-level risks, assumptions and constraints are understood.</t>
  </si>
  <si>
    <t>Documented assumptions and constraints</t>
  </si>
  <si>
    <t>Element 1.4 Stakeholders identified and their needs are understood.</t>
  </si>
  <si>
    <t>1.4.1 Identifies project stakeholders</t>
  </si>
  <si>
    <t>Documented list of stakeholders</t>
  </si>
  <si>
    <t>Element 1.5 Project charter approved.</t>
  </si>
  <si>
    <t>1.5.1 Develops a high-level project strategy</t>
  </si>
  <si>
    <t>Documented high-level project strategy</t>
  </si>
  <si>
    <t>Documented milestones and deliverables</t>
  </si>
  <si>
    <t>1.5.3 Develops summary budget</t>
  </si>
  <si>
    <t>Documented order of magnitude effort estimate</t>
  </si>
  <si>
    <t>1.5.4 Supports the project charter preparation</t>
  </si>
  <si>
    <t>Documented resource requirements
Documented summary budget
Draft project charter documents</t>
  </si>
  <si>
    <t>Performance</t>
  </si>
  <si>
    <t>Initiating</t>
  </si>
  <si>
    <t>Planning</t>
  </si>
  <si>
    <t>Executing</t>
  </si>
  <si>
    <t>Monitoring and Controlling</t>
  </si>
  <si>
    <t>Closing</t>
  </si>
  <si>
    <t>Personal</t>
  </si>
  <si>
    <t>Communicating</t>
  </si>
  <si>
    <t>Leading</t>
  </si>
  <si>
    <t>Managing</t>
  </si>
  <si>
    <t>Cognitive Ability</t>
  </si>
  <si>
    <t>Effectiveness</t>
  </si>
  <si>
    <t>Professionalism</t>
  </si>
  <si>
    <t>Self</t>
  </si>
  <si>
    <t>Performance Score:</t>
  </si>
  <si>
    <t>Personal Score:</t>
  </si>
  <si>
    <t>Knowledge Score:</t>
  </si>
  <si>
    <t>Initiating a Project Competency Score:</t>
  </si>
  <si>
    <t>Scoring:</t>
  </si>
  <si>
    <t>Exceeds Expectations = 5 (Avg &gt;=4.5)</t>
  </si>
  <si>
    <t>Meets Expectations = 3 (Avg &gt;=2.5 and &lt;4.5)</t>
  </si>
  <si>
    <t>Below Expectations = 0 (Avg &lt;2.5)</t>
  </si>
  <si>
    <t>Element 2.1 Project scope agreed.</t>
  </si>
  <si>
    <t>Documented agreement from project stakeholders</t>
  </si>
  <si>
    <t>2.1.3 Implements scope management</t>
  </si>
  <si>
    <t>Project schedule with schedule model data</t>
  </si>
  <si>
    <t>2.2.5 Obtains approval for the project schedule</t>
  </si>
  <si>
    <t>Documented sponsor approval of project schedule</t>
  </si>
  <si>
    <t>2.2.6 Communicates project schedule with stakeholders</t>
  </si>
  <si>
    <t>Documented feedback from stakeholders
Documented agreement from project stakeholders</t>
  </si>
  <si>
    <t>Element 2.3 Cost budget approval.</t>
  </si>
  <si>
    <t>2.3.1 Estimates costs for each activity</t>
  </si>
  <si>
    <t>2.3.2 Estimates all other project costs</t>
  </si>
  <si>
    <t>Approved budget with supporting detail</t>
  </si>
  <si>
    <t>2.3.3 Develops the project budget</t>
  </si>
  <si>
    <t>2.3.4 Develops cost management plan</t>
  </si>
  <si>
    <t>Cost management plan</t>
  </si>
  <si>
    <t>2.3.5 Gains approval for the planned project budget</t>
  </si>
  <si>
    <t>Documented sponsor approval of project budget</t>
  </si>
  <si>
    <t>2.3.6 Communicates planned budget to stakeholders</t>
  </si>
  <si>
    <t>Documented feedback from stakeholders</t>
  </si>
  <si>
    <t>Element 2.4 Project team identified with roles and responsibilities agreed.</t>
  </si>
  <si>
    <t>2.4.1 Identifies specific resources</t>
  </si>
  <si>
    <t>Staff management plan with roles and responsibilities</t>
  </si>
  <si>
    <t>2.4.2 Defines roles and responsibilities</t>
  </si>
  <si>
    <t>2.4.3 Reaches agreement with the organization for access to suitable resources</t>
  </si>
  <si>
    <t>Documented formal agreements for resources</t>
  </si>
  <si>
    <t>2.4.4 Plans resource ramp up and team building</t>
  </si>
  <si>
    <t>Element 2.5 Communication activities agreed.</t>
  </si>
  <si>
    <t>2.5.1 Builds a project communication plan</t>
  </si>
  <si>
    <t>Communication management plan</t>
  </si>
  <si>
    <t>2.5.2 Selects suitable tools and methods to communicate with identified stakeholders</t>
  </si>
  <si>
    <t>Templates to support plan e.g. status report, issue log, lessons learned or other organizational process assets.</t>
  </si>
  <si>
    <t>2.5.3 Schedules activities to address the communication plan</t>
  </si>
  <si>
    <t>2.6.1 Establishes quality standards to be used within the project that aligns with the organizational quality policy</t>
  </si>
  <si>
    <t>Documentation of the quality standards used</t>
  </si>
  <si>
    <t>2.6.2 Defines processes to be used to deliver the project deliverables</t>
  </si>
  <si>
    <t>Project quality process documentation</t>
  </si>
  <si>
    <t>2.6.3 Establishes project quality metrics for deliverables, processes and project management performance</t>
  </si>
  <si>
    <t>Documentation of project quality metrics</t>
  </si>
  <si>
    <t>2.6.4 Develops a project quality management plan</t>
  </si>
  <si>
    <t>Approved project quality management plan including quality baseline</t>
  </si>
  <si>
    <t>Element 2.6 Quality Management process established.</t>
  </si>
  <si>
    <t>Element 2.7 Risk response plan approved.</t>
  </si>
  <si>
    <t>Approved risk management plan for project</t>
  </si>
  <si>
    <t>2.7.2 Identifies and quantifies major risks</t>
  </si>
  <si>
    <t>2.7.3 Leads/delegates the effort to find response strategies for each identified risk</t>
  </si>
  <si>
    <t>Risk response plan including nominated risk owners and contingency costs</t>
  </si>
  <si>
    <t>2.7.4 Estimates risk contingency costs</t>
  </si>
  <si>
    <t>2.7.5 Documents risk response plan</t>
  </si>
  <si>
    <t>2.7.6 Assigns risk responsibility</t>
  </si>
  <si>
    <t>2.7.7 Gains agreement from key stakeholders for the project risk response plan</t>
  </si>
  <si>
    <t>Documented feedback from key stakeholders</t>
  </si>
  <si>
    <t>Element 2.8 Integrated change control processes defined.</t>
  </si>
  <si>
    <t>Element 2.9 Procurement plan approved.</t>
  </si>
  <si>
    <t>Element 2.10 Project plan approved.</t>
  </si>
  <si>
    <t>2.8.1 Leads/delegates the effort to establish a change control process</t>
  </si>
  <si>
    <t>Documented integrated change control process</t>
  </si>
  <si>
    <t>2.8.2 Involves stakeholders in generating change control plan</t>
  </si>
  <si>
    <t>Documentation of stakeholder involvement in formulating change control plan</t>
  </si>
  <si>
    <t>2.8.3 Ensures the use of a change control process and procedures</t>
  </si>
  <si>
    <t>Minutes of Change Control Board (CCB) meetings</t>
  </si>
  <si>
    <t>2.8.4 Communicates with key stakeholders on change control process</t>
  </si>
  <si>
    <t>2.9.1 Analyzes material requirements</t>
  </si>
  <si>
    <t>2.9.2 Plans purchases and acquisitions</t>
  </si>
  <si>
    <t>Purchase requests and orders</t>
  </si>
  <si>
    <t>2.9.3 Plans external labor procurement</t>
  </si>
  <si>
    <t>Documentation to support external labor procurement
Resource contracts</t>
  </si>
  <si>
    <t>2.9.4 Plans contract administration</t>
  </si>
  <si>
    <t>Procurement management plan</t>
  </si>
  <si>
    <t>2.9.5 Obtains plan approval</t>
  </si>
  <si>
    <t>Sponsor approval of procurement management plan</t>
  </si>
  <si>
    <t>2.10.1 Reviews organizational process assets</t>
  </si>
  <si>
    <t>Documented review and/or use of organizational process assets</t>
  </si>
  <si>
    <t>2.10.2 Reviews enterprise environmental factors</t>
  </si>
  <si>
    <t>Documented review and/or use of enterprise environmental factors</t>
  </si>
  <si>
    <t>2.10.3 Integrates the planning activities into a complete project management plan</t>
  </si>
  <si>
    <t>Documentation showing how elements of the project management plan integrates</t>
  </si>
  <si>
    <t>2.10.4 Seeks approval of key stakeholders</t>
  </si>
  <si>
    <t>Project management plan approved by key stakeholders</t>
  </si>
  <si>
    <t>2.10.5 Establishes project baselines</t>
  </si>
  <si>
    <t>Documented project baselines</t>
  </si>
  <si>
    <t>2.10.6 Communications approved plan to key stakeholders</t>
  </si>
  <si>
    <t>2.10.7 Conducts kick-off meeting</t>
  </si>
  <si>
    <t>Agenda/minutes of kick-off meeting</t>
  </si>
  <si>
    <t>Planning a Project Competency Score:</t>
  </si>
  <si>
    <t>Element 3.1 Project scope achieved.</t>
  </si>
  <si>
    <t>Element 3.2 Project stakeholders' expectations managed.</t>
  </si>
  <si>
    <t>Element 3.3 Human resources managed.</t>
  </si>
  <si>
    <t>Element 3.4 Quality managed against plan.</t>
  </si>
  <si>
    <t>Element 3.5 Material resources managed.</t>
  </si>
  <si>
    <t>3.1.1 Verifies task completion as defined in the project plan</t>
  </si>
  <si>
    <t>3.1.2 Closes identified performance gaps</t>
  </si>
  <si>
    <t>Documentation of corrective and preventive action</t>
  </si>
  <si>
    <t>3.1.3 Executes risk management plan</t>
  </si>
  <si>
    <t>3.1.4 Manages phase transitions</t>
  </si>
  <si>
    <t>Governance meetings, actions, minutes
Feedback from sponsor
Formal approvals</t>
  </si>
  <si>
    <t>3.2.1 Reviews stakeholder expectations throughout the project to ensure they are being met within the project scope</t>
  </si>
  <si>
    <t>Documentation of updates to stakeholder analysis
Documentation of actions taken to manage stakeholders expectations</t>
  </si>
  <si>
    <t>3.2.2 Interacts with stakeholders to ensure support for the project</t>
  </si>
  <si>
    <t>Minutes of all stakeholder meetings
Documentation of actions taken to manage stakeholders expectations
Documented feedback from stakeholders</t>
  </si>
  <si>
    <t>3.3.1 Acquires human resources per staff management plan</t>
  </si>
  <si>
    <t>3.3.2 Build project team</t>
  </si>
  <si>
    <t>3.3.3 Develops project team members</t>
  </si>
  <si>
    <t>Competence gap analysis
Development plan for team members</t>
  </si>
  <si>
    <t>3.4.1Executes quality assurance activities</t>
  </si>
  <si>
    <t>Documented acceptance of project deliverables by key stakeholders
Documented change requests</t>
  </si>
  <si>
    <t>3.4.2 Ensures compliance with quality standards and processes</t>
  </si>
  <si>
    <t>Documented process improvement recommendations
Documented updates to planning documents based on variance from plan</t>
  </si>
  <si>
    <t>3.5.1 Requests seller information</t>
  </si>
  <si>
    <t>List of selected sellers
Seller responses</t>
  </si>
  <si>
    <t>3.5.2 Selects suitable sellers</t>
  </si>
  <si>
    <t>3.5.3 Executes procurement tasks against schedule commitment</t>
  </si>
  <si>
    <t>Documented availability of material resources</t>
  </si>
  <si>
    <t>3.5.4 Acquires internally supplied resources</t>
  </si>
  <si>
    <t>Executing a Project Competency Score:</t>
  </si>
  <si>
    <t>Element 4.1 Project tracked and status communicated to stakeholders.</t>
  </si>
  <si>
    <t>Element 4.2 Project change is managed.</t>
  </si>
  <si>
    <t>Element 4.3 Quality is monitored and managed.</t>
  </si>
  <si>
    <t>Element 4.4 Risk is monitored and controlled.</t>
  </si>
  <si>
    <t>Element 4.5 Project team managed.</t>
  </si>
  <si>
    <t>Element 4.6 Contracts administered.</t>
  </si>
  <si>
    <t>4.1.1 Executes the process for capturing project information</t>
  </si>
  <si>
    <t>Project performance reports</t>
  </si>
  <si>
    <t>4.1.2 Communicates status to stakeholders</t>
  </si>
  <si>
    <t>Minutes of regular meeting or status reports
Documented feedback from stakeholders
Performance measurements</t>
  </si>
  <si>
    <t>4.1.3 Ensures action plans are put in place to address any variations to plan</t>
  </si>
  <si>
    <t>Documented corrective and preventive action plan taken to recover variations</t>
  </si>
  <si>
    <t>4.2.1 Identifies changes to baseline project plans</t>
  </si>
  <si>
    <t>Written change requests submitted for action, authorized by the designated approvers
Updates to project plan as a result of approved changes</t>
  </si>
  <si>
    <t>Documented results of the analysis of the changes</t>
  </si>
  <si>
    <t>4.2.3 Follows the change management process to manage and record changes</t>
  </si>
  <si>
    <t>Records of approved and implemented changes</t>
  </si>
  <si>
    <t>4.2.4 Communicates changes to project stakeholders</t>
  </si>
  <si>
    <t>Documented communications to stakeholders</t>
  </si>
  <si>
    <t>4.2.5 Execute configuration management process</t>
  </si>
  <si>
    <t>Documented feedback from stakeholders about configuration management and control practices</t>
  </si>
  <si>
    <t>4.3.1 Records acceptance of completed deliverables</t>
  </si>
  <si>
    <t>Records of completed and signed-off deliverables</t>
  </si>
  <si>
    <t>4.3.2 Collects project and product metrics</t>
  </si>
  <si>
    <t>Project and product metric reports</t>
  </si>
  <si>
    <t>4.3.3 Monitors deviation from project baselines</t>
  </si>
  <si>
    <t>Quality defects reports</t>
  </si>
  <si>
    <t>4.3.4 Recommends corrective and preventive actions</t>
  </si>
  <si>
    <t>Documentation of corrective and preventive actions</t>
  </si>
  <si>
    <t>4.3.5 Facilitates audits</t>
  </si>
  <si>
    <t>Audit reports
Documented suggestions for improvement</t>
  </si>
  <si>
    <t>4.4.1 Updates risk response plan</t>
  </si>
  <si>
    <t>Updated risk register
Documentation of results of risk response plan</t>
  </si>
  <si>
    <t>4.4.2 Recognizes when unknown risks occur</t>
  </si>
  <si>
    <t>Documentation of previously unknown risks  that occur
Updated risk register</t>
  </si>
  <si>
    <t>4.4.3 Establishes workarounds for previously unknown risks</t>
  </si>
  <si>
    <t>Documentation of workarounds for previously unknown risks
Update risk response plan</t>
  </si>
  <si>
    <t>4.4.4 Recognizes new risk</t>
  </si>
  <si>
    <t>Updated risk register</t>
  </si>
  <si>
    <t>4.4.5 Reviews risk response strategies</t>
  </si>
  <si>
    <t>Documented results of risk mitigation reviews</t>
  </si>
  <si>
    <t>4.4.6 Facilitates audits</t>
  </si>
  <si>
    <t>4.5.1 Holds regular team meetings</t>
  </si>
  <si>
    <t>Minutes of team meetings</t>
  </si>
  <si>
    <t>4.5.2 Conducts team building activities</t>
  </si>
  <si>
    <t>Documented results of team building activities</t>
  </si>
  <si>
    <t>4.5.3 Monitors team satisfaction</t>
  </si>
  <si>
    <t>Results of team satisfaction survey</t>
  </si>
  <si>
    <t>4.5.4 Provides feedback on team and individual member performance</t>
  </si>
  <si>
    <t>Documented feedback given on a team member
Documentation of team feedback</t>
  </si>
  <si>
    <t>4.5.1 Ensures seller contracts are effectively managed</t>
  </si>
  <si>
    <t>Feedback from sellers</t>
  </si>
  <si>
    <t>4.5.2 Collects seller performance metrics</t>
  </si>
  <si>
    <t>Seller performance metrics reports</t>
  </si>
  <si>
    <t>4.5.3 Ensures sellers are part of the project team culture</t>
  </si>
  <si>
    <t>Documentation of seller interaction and integration with the team
Seller satisfaction survey</t>
  </si>
  <si>
    <t>4.5.4 Facilitates audits</t>
  </si>
  <si>
    <t>Monitoring a Project Competency Score:</t>
  </si>
  <si>
    <t>Element 5.1 Project outcomes accepted.</t>
  </si>
  <si>
    <t>Element 5.2 Project resources released.</t>
  </si>
  <si>
    <t>Element 5.3 Stakeholder perceptions measured and analyzed.</t>
  </si>
  <si>
    <t>Element 5.4 Project formally closed.</t>
  </si>
  <si>
    <t>5.1.1 Obtains final acceptance</t>
  </si>
  <si>
    <t>5.1.2 Meets all contractual requirements where required</t>
  </si>
  <si>
    <t>5.1.3 Transitions all deliverables to operations</t>
  </si>
  <si>
    <t>Documented acceptance by operations</t>
  </si>
  <si>
    <t>5.2.1 Executes the organizational processes for releasing project resources</t>
  </si>
  <si>
    <t>Example of a timetable for project team member release schedule from a project as it was closed</t>
  </si>
  <si>
    <t>5.2.2 Provides performance feedback to project team members</t>
  </si>
  <si>
    <t>Documented staff performance feedback</t>
  </si>
  <si>
    <t>5.2.3 Provides feedback to the organization regarding team members' performance</t>
  </si>
  <si>
    <t>5.3.1 Surveys project stakeholders</t>
  </si>
  <si>
    <t>5.3.2 Analyzes results of feedback</t>
  </si>
  <si>
    <t>Documented analysis</t>
  </si>
  <si>
    <t>5.4.1 Executes closure activities for the project</t>
  </si>
  <si>
    <t>Signed acknowledgement of project products or services delivered and documentation of closing activities</t>
  </si>
  <si>
    <t>5.4.2 Closes all financial activities</t>
  </si>
  <si>
    <t>Documented feedback from finance department on project status</t>
  </si>
  <si>
    <t>5.4.3 Notifies stakeholders formally of project closure</t>
  </si>
  <si>
    <t>5.4.4 Closes all project contracts</t>
  </si>
  <si>
    <t>Contracts closed as required</t>
  </si>
  <si>
    <t>5.4.5 Documents and publishes project learning</t>
  </si>
  <si>
    <t>Documentation of lessons learned</t>
  </si>
  <si>
    <t>5.4.6 Updates organizational process assets</t>
  </si>
  <si>
    <t>Element 6.1 Actively listens, understands, and responds to stakeholders.</t>
  </si>
  <si>
    <t>6.1.1 Actively listens</t>
  </si>
  <si>
    <t>Element 6.2 Maintains lines of communications.</t>
  </si>
  <si>
    <t>Element 6.3 Ensures quality of information.</t>
  </si>
  <si>
    <t>6.1.2 Understands explicit and implicit content of communication</t>
  </si>
  <si>
    <t>6.1.3 Responds to and acts upon expectations, concerns and issues</t>
  </si>
  <si>
    <t>6.2.1 Engages stakeholders proactively</t>
  </si>
  <si>
    <t>Documented confirmation that stakeholders needs have been met proactively</t>
  </si>
  <si>
    <t>6.2.2 Disseminates information effectively</t>
  </si>
  <si>
    <t>Documentation that the communication was effective through conversation, survey, notes, presentations or observation
Documentation of relevant and timely communication shared with appropriate stakeholders</t>
  </si>
  <si>
    <t>6.2.3 Maintains formal and informal communication</t>
  </si>
  <si>
    <t>Minutes from planned and unplanned meetings, brainstorming sessions, etc.</t>
  </si>
  <si>
    <t>6.3.1 Uses appropriate information sources</t>
  </si>
  <si>
    <t>Documentation of sources and analysis
Documented feedback on the sources</t>
  </si>
  <si>
    <t>6.3.2 Provides accurate and factual information</t>
  </si>
  <si>
    <t>Documents showing that factual information is provided
Documented feedback on the accuracy of the information</t>
  </si>
  <si>
    <t>Documentation of input from subject matter experts (e.g. interest groups, professional bodies, etc.)
Meeting minutes</t>
  </si>
  <si>
    <t>Element 6.4 Tailors communication to audience.</t>
  </si>
  <si>
    <t>6.4.1 Provides relevant information</t>
  </si>
  <si>
    <t>6.4.2 Uses suitable communication method for the situation</t>
  </si>
  <si>
    <t>6.4.3 Aligns communication with environment or setting</t>
  </si>
  <si>
    <t>Element 7.1 Creates a team environment that promotes high performance.</t>
  </si>
  <si>
    <t>7.1.1 Expresses positive expectations of team</t>
  </si>
  <si>
    <t>7.1.2 Promotes team learning and advocates professional and personal development</t>
  </si>
  <si>
    <t>7.1.3 Encourages teamwork consistently</t>
  </si>
  <si>
    <t>7.1.4 Demands and models high performance</t>
  </si>
  <si>
    <t>Element 7.2 Builds and maintains effective relationships.</t>
  </si>
  <si>
    <t>7.2.1 Confines relationships to work-related matters appropriate to the project and local culture</t>
  </si>
  <si>
    <t>7.2.2 Builds trust and confidence with stakeholders</t>
  </si>
  <si>
    <t>Documented feedback from project team and stakeholders on project manager maintaining formal working relationship with stakeholders
Documented guidelines for formal and informal discussion</t>
  </si>
  <si>
    <t>7.2.3 Creates an environment that encourages openness, respect and consideration of stakeholders</t>
  </si>
  <si>
    <t>Element 7.3 Motivates and mentors project team members.</t>
  </si>
  <si>
    <t>7.3.1 Establishes and communicates to the team the project vision, mission statement, and strategic value</t>
  </si>
  <si>
    <t>7.3.3 Establishes mentoring relationships for team members' development</t>
  </si>
  <si>
    <t>Element 7.4 Takes accountability for delivering the project.</t>
  </si>
  <si>
    <t>7.4.1 Demonstrates ownership of, accountability for, and commitment to the project</t>
  </si>
  <si>
    <t>7.4.3 Supports and promotes team's actions and decisions</t>
  </si>
  <si>
    <t>Element 7.5 Uses influencing skills when required.</t>
  </si>
  <si>
    <t>7.5.1 Applies appropriate influencing technique to each stakeholder</t>
  </si>
  <si>
    <t>7.5.2 Uses experts or third parties to persuade others</t>
  </si>
  <si>
    <t>Leading Competency Score:</t>
  </si>
  <si>
    <t>Communicating Competency Score:</t>
  </si>
  <si>
    <t>Element 8.1 Builds and maintains the project team.</t>
  </si>
  <si>
    <t>8.1.1 Ensures expectations and responsibilities are clear to team members and they understand their importance to the project</t>
  </si>
  <si>
    <t>8.1.2 Maintains a positive attitude and effective relationships among team members</t>
  </si>
  <si>
    <t>8.1.3 Identifies, evaluates, and selects internal and external talent</t>
  </si>
  <si>
    <t>8.1.4 Promotes healthy work - life balance</t>
  </si>
  <si>
    <t>Element 8.2 Plans and manages for project success in an organized manner.</t>
  </si>
  <si>
    <t>8.2.1 Works with others to clearly identify project scope, roles, expectations, and tasks specifications</t>
  </si>
  <si>
    <t>Documented feedback on level of involvement of others in the planning process</t>
  </si>
  <si>
    <t>8.2.2 Applies organization or industry standards and generally accepted practices to the project</t>
  </si>
  <si>
    <t>8.2.3 Tailors generally accepted practices for successful completion of the project</t>
  </si>
  <si>
    <t>Documented change of generally accepted practices
Approved changes to project management procedures to accommodate generally accepted practices</t>
  </si>
  <si>
    <t>8.2.4 Organizes project information, emphasizing appropriate levels of detail</t>
  </si>
  <si>
    <t>8.2.5 Insists on compliance with processes, procedures, and policies</t>
  </si>
  <si>
    <t>Element 8.3 Resolves conflict involving project team or stakeholders.</t>
  </si>
  <si>
    <t>8.3.1 Ensures that the team and stakeholders are fully aware of the team rules</t>
  </si>
  <si>
    <t>Documented team rules</t>
  </si>
  <si>
    <t>8.3.2 Recognizes conflict</t>
  </si>
  <si>
    <t>8.3.3 Resolves conflict</t>
  </si>
  <si>
    <t>Examples of conflict resolution techniques used
Feedback from team and stakeholders on satisfactory resolution of conflict</t>
  </si>
  <si>
    <t>Managing Competency Score:</t>
  </si>
  <si>
    <t>Cognitive Ability Competency Score:</t>
  </si>
  <si>
    <t>Element 9.1 Takes a holistic view of project.</t>
  </si>
  <si>
    <t>9.1.1 Understands project stakeholders needs, interests, and influences for project success</t>
  </si>
  <si>
    <t>Documented feedback from stakeholders on use of formal and informal organizational politics</t>
  </si>
  <si>
    <t>Documented feedback from stakeholders on use of formal and informal organizational knowledge</t>
  </si>
  <si>
    <t>9.1.4 Understands organizational politics</t>
  </si>
  <si>
    <t>Element 9.2 Effectively resolves issues and solves problems.</t>
  </si>
  <si>
    <t>9.2.1 Simplifies complexities for a complete and accurate analysis</t>
  </si>
  <si>
    <t>9.2.2 Applies complex concepts or tools when needed</t>
  </si>
  <si>
    <t>9.2.3 Applies lessons learned to resolve current project issues</t>
  </si>
  <si>
    <t>Documentation of application of lessons learned to current project issues</t>
  </si>
  <si>
    <t>9.2.4 Aggregates multiple related issues to understand the complete picture</t>
  </si>
  <si>
    <t>Summary reports or project scorecards outlining the relationships and linkages between project issues</t>
  </si>
  <si>
    <t>9.2.5 Observes discrepancies, trends, and interrelationships in project data</t>
  </si>
  <si>
    <t>Requests for information validation or confirmation
Documented trend analysis</t>
  </si>
  <si>
    <t>Element 9.3 Uses appropriate project management tools and techniques.</t>
  </si>
  <si>
    <t>9.3.1 Understands PM tools and techniques</t>
  </si>
  <si>
    <t>List of available tools and/or techniques</t>
  </si>
  <si>
    <t>9.3.2 Selects appropriate tools and/or techniques</t>
  </si>
  <si>
    <t>List of available tools and/or techniques
Documented selection process and results</t>
  </si>
  <si>
    <t>9.3.3 Applies selected tools and/or techniques to project management</t>
  </si>
  <si>
    <t>Outcomes achieved through use of tools and/or techniques</t>
  </si>
  <si>
    <t>9.4.1 Provides a framework to address opportunities and concerns</t>
  </si>
  <si>
    <t>9.4.2 Looks for opportunities to improve project value or execution</t>
  </si>
  <si>
    <t>9.4.3 Seizes relevant opportunities as they emerge</t>
  </si>
  <si>
    <t>9.4.4 Consolidates opportunities and passes them to the organization</t>
  </si>
  <si>
    <t>Effectiveness Competency Score:</t>
  </si>
  <si>
    <t>Element 10.1 Resolves project problems.</t>
  </si>
  <si>
    <t>10.1.1 Employs appropriate problem solving techniques</t>
  </si>
  <si>
    <t>10.1.2 Validates that proposed solutions resolve the problem and are within the project boundaries</t>
  </si>
  <si>
    <t>10.1.3 Chooses solutions that maximize project benefit and minimize negative impacts</t>
  </si>
  <si>
    <t>Element 10.2 Maintains project stakeholder involvement, motivation and support.</t>
  </si>
  <si>
    <t>10.2.1 Uses stakeholder communication to maintain stakeholder motivation</t>
  </si>
  <si>
    <t>10.2.2 Constantly seeks opportunities to communicate project status and directions to meet the needs and expectations of stakeholders</t>
  </si>
  <si>
    <t>10.2.3 Includes experts in meetings and discussions to influence and obtain stakeholder support</t>
  </si>
  <si>
    <t>Examples of how consensus and support were achieved on different issues
Minutes from meetings where subject matter experts were invited for consultations with stakeholders</t>
  </si>
  <si>
    <t>10.2.4 Uses objectivity for consensus building</t>
  </si>
  <si>
    <t>Element 10.3 Changes at the required pace to meet project needs.</t>
  </si>
  <si>
    <t>10.3.1 Adapts to changes in the project environment to minimize adverse project impacts</t>
  </si>
  <si>
    <t>10.3.2 Demonstrates flexibility towards changes that benefit the project</t>
  </si>
  <si>
    <t>10.3.3 Takes positive actions to capitalize on opportunities or to resolve present problems</t>
  </si>
  <si>
    <t>10.3.4 Enables a change-friendly environment by fostering continuous learning</t>
  </si>
  <si>
    <t>10.3.5 Acts as a change agent</t>
  </si>
  <si>
    <t>Documented feedback from stakeholders regarding changes initiated or facilitated by project manager
Documented feedback from stakeholders stating that the project manager demonstrated positive self-esteem and self-confidence</t>
  </si>
  <si>
    <t>Element 10.4 Uses assertiveness when necessary.</t>
  </si>
  <si>
    <t>10.4.1 Takes initiative when required, assuming calculated risks to expedite project delivery</t>
  </si>
  <si>
    <t>10.4.2 Prevents inconclusive discussion, makes a decision, and takes appropriate action</t>
  </si>
  <si>
    <t>10.4.3 Shows persistence and consistency in actions</t>
  </si>
  <si>
    <t>10.4.4 Makes timely decisions based on facts while managing ambiguity</t>
  </si>
  <si>
    <t>Element 11.1 Demonstrates commitment to the project.</t>
  </si>
  <si>
    <t>11.1.1 Understands and actively supports the project's and organization's mission and goals</t>
  </si>
  <si>
    <t>11.1.2 Cooperates with all stakeholders to achieve project objectives</t>
  </si>
  <si>
    <t>11.1.3 Makes sacrifices where necessary to move project forward</t>
  </si>
  <si>
    <t>Element 11.2 Operates with integrity.</t>
  </si>
  <si>
    <t>11.2.1 Adheres to all legal requirements</t>
  </si>
  <si>
    <t>11.2.2 Works with a recognized set of ethical standards</t>
  </si>
  <si>
    <t>11.2.3 Seeks to avoid and discloses any possible conflict of interests to all stakeholders</t>
  </si>
  <si>
    <t>11.2.4 Maintains and respects confidentiality of sensitive information</t>
  </si>
  <si>
    <t>11.2.5 Respects the intellectual property of others</t>
  </si>
  <si>
    <t>Element 11.3 Handles personal and team adversity in a suitable manner.</t>
  </si>
  <si>
    <t>11.3.1 Maintains self-control in all situations and responds calmly</t>
  </si>
  <si>
    <t>11.3.2 Admits shortcomings and explicitly accepts responsibility for failures</t>
  </si>
  <si>
    <t>11.3.3 Learns from mistakes to improve future performance</t>
  </si>
  <si>
    <t>Element 11.4 Manages a diverse workforce.</t>
  </si>
  <si>
    <t>11.4.1 Develops elements of trust and respect within the project environment</t>
  </si>
  <si>
    <t>11.4.2 Ensures team's adherence to cultural issues, legal requirements, and ethical values</t>
  </si>
  <si>
    <t>11.4.4 Creates an environment of confidence and respect for individual differences</t>
  </si>
  <si>
    <t>Element 11.5 Resolves individual and organizational issues with objectivity.</t>
  </si>
  <si>
    <t>11.5.1 Respects the organizational framework for running projects</t>
  </si>
  <si>
    <t>11.5.2 Balances individual interest with organizational interest</t>
  </si>
  <si>
    <t>NA</t>
  </si>
  <si>
    <t>Documented high-level stakeholder requirements for products and services linked to a project plan used in delivering a project</t>
  </si>
  <si>
    <t>1.1.4 Determines product or service characteristics</t>
  </si>
  <si>
    <t>1.1.3 Establishes key stakeholders' needs and expectations</t>
  </si>
  <si>
    <t>1.1.2 Achieves agreement on project alignment with project sponsor</t>
  </si>
  <si>
    <t>1.2.1 Selects and uses a suitable project management methodology or process</t>
  </si>
  <si>
    <t>1.3.1 Establishes the project's high-level assumptions and constraints</t>
  </si>
  <si>
    <t>1.3.2 Identifies, qualifies and quantifies the project's high-level risks</t>
  </si>
  <si>
    <t>Risk register containing identified, qualified and quantified high-level risks</t>
  </si>
  <si>
    <t>1.4.2 Conducts stakeholder analysis to gain buy-in and identify needs for the project</t>
  </si>
  <si>
    <t>Documented description of stakeholder needs and objectives
Documented stakeholders position and influence</t>
  </si>
  <si>
    <t>1.5.2 Establishes the project's key milestones and deliverables</t>
  </si>
  <si>
    <t>2.1.1 Defines project deliverables using a work breakdown structure (WBS)</t>
  </si>
  <si>
    <t>2.1.2 Obtains agreement for the scope defined by the WBS</t>
  </si>
  <si>
    <t>2.2.1 Defines activities and dependencies to deliver approved scope</t>
  </si>
  <si>
    <t>2.2.2 Estimates time for completion of each activity</t>
  </si>
  <si>
    <t>Documentation of the process used to determine schedule task durations</t>
  </si>
  <si>
    <t>2.2.3 Defines internal and external dependencies</t>
  </si>
  <si>
    <t>2.2.4 Schedules the project activities against the resource commitments</t>
  </si>
  <si>
    <t>Exceeds</t>
  </si>
  <si>
    <t>Meets</t>
  </si>
  <si>
    <t>Below</t>
  </si>
  <si>
    <t>1.4.3 Identifies high-level communication requirements</t>
  </si>
  <si>
    <t>Examples of methods used in previous projects and an explanation of why it was chosen</t>
  </si>
  <si>
    <t>Preliminary scope statement or equivalent</t>
  </si>
  <si>
    <t>Performance Criteria</t>
  </si>
  <si>
    <t>Element 1.2 Preliminary scope statement reflects stakeholder needs and expectations.</t>
  </si>
  <si>
    <t>1.5.5 Uses governance process to obtain sponsor approval and commitment</t>
  </si>
  <si>
    <t>2.7.1 Develops project risk management plan</t>
  </si>
  <si>
    <t>4.2.2 Identifies the impact of the changes to the project plan</t>
  </si>
  <si>
    <t>Documented approval of project outcome</t>
  </si>
  <si>
    <t>Documentation of finished and unfinished deliverables
Documented acceptance that terms of the contract have been met</t>
  </si>
  <si>
    <t>Performance evaluation reviewed with the functional managers and stored</t>
  </si>
  <si>
    <t>Document communicating project closure stored in project file</t>
  </si>
  <si>
    <t>Archived project documents
Documented changes to organizational process assets</t>
  </si>
  <si>
    <t>6.3.3 Seeks validation of information</t>
  </si>
  <si>
    <t>7.3.2 Rewards performance according to organization guidelines</t>
  </si>
  <si>
    <t>7.4.2 Aligns personal activities and priorities toward increasing likelihood of achieving project goals</t>
  </si>
  <si>
    <t>Examples of standard methodologies used in project
Meeting minutes
Project status reports or updates
Repository for project artifacts
Examples of knowledge management</t>
  </si>
  <si>
    <t>Examples of conflict occurring within the project
Team survey results</t>
  </si>
  <si>
    <t>9.1.2 Understands how project actions impact other areas of the project, other projects, and organizational environment</t>
  </si>
  <si>
    <t>9.1.3 Understands both the formal and informal structure of organizations</t>
  </si>
  <si>
    <t>9.1.5 Uses emotional intelligence to understand and explain others' past actions and current attitudes, and anticipate future behavior</t>
  </si>
  <si>
    <t>Element 9.4 Seeks opportunities to improve project outcome.</t>
  </si>
  <si>
    <t>Documented use of best practices for making team decisions
Examples of influencing biased team members toward objective position</t>
  </si>
  <si>
    <t>11.4.3 Respects personal, ethnic, and cultural differences</t>
  </si>
  <si>
    <t>11.5.3 Assigns team members in an unbiased way to appropriate tasks</t>
  </si>
  <si>
    <t>PM Foundations</t>
  </si>
  <si>
    <t>Planning, Scheduling, Control</t>
  </si>
  <si>
    <t>Identifying &amp; Managing Risks</t>
  </si>
  <si>
    <t>Recovering Failing Projects</t>
  </si>
  <si>
    <t>Project Assurance</t>
  </si>
  <si>
    <t>Managing Project Requirements</t>
  </si>
  <si>
    <t>Successful Project Meetings</t>
  </si>
  <si>
    <t>Managing Organizational Change</t>
  </si>
  <si>
    <t>Leadership for the Project Manager</t>
  </si>
  <si>
    <t>Building Project Relationships</t>
  </si>
  <si>
    <t>Procurement Practices for PMs</t>
  </si>
  <si>
    <t>Managing Projects with EPLC</t>
  </si>
  <si>
    <t>MS Project I</t>
  </si>
  <si>
    <t>MS Project II</t>
  </si>
  <si>
    <t>PMP Exam Prep Course</t>
  </si>
  <si>
    <t>Primary Course to fulfill</t>
  </si>
  <si>
    <r>
      <t xml:space="preserve">Documented feedback from stakeholders acknowledging their needs were understood
</t>
    </r>
    <r>
      <rPr>
        <sz val="10"/>
        <color rgb="FFFF0000"/>
        <rFont val="Calibri"/>
        <family val="2"/>
        <scheme val="minor"/>
      </rPr>
      <t>Communications management plan</t>
    </r>
    <r>
      <rPr>
        <sz val="10"/>
        <color theme="1"/>
        <rFont val="Calibri"/>
        <family val="2"/>
        <scheme val="minor"/>
      </rPr>
      <t xml:space="preserve">
Documented high-level communication strategy</t>
    </r>
  </si>
  <si>
    <r>
      <t xml:space="preserve">Approved project charter, with governance documentation e.g. business cases, </t>
    </r>
    <r>
      <rPr>
        <sz val="10"/>
        <rFont val="Calibri"/>
        <family val="2"/>
        <scheme val="minor"/>
      </rPr>
      <t>stage gate meeting minutes</t>
    </r>
  </si>
  <si>
    <r>
      <t xml:space="preserve">Examples of activity based costing
</t>
    </r>
    <r>
      <rPr>
        <sz val="10"/>
        <color rgb="FFFF0000"/>
        <rFont val="Calibri"/>
        <family val="2"/>
        <scheme val="minor"/>
      </rPr>
      <t>Approved budget with supporting detail</t>
    </r>
  </si>
  <si>
    <r>
      <t xml:space="preserve">Documented activities for team development and resource ramp up
</t>
    </r>
    <r>
      <rPr>
        <sz val="10"/>
        <color rgb="FFFF0000"/>
        <rFont val="Calibri"/>
        <family val="2"/>
        <scheme val="minor"/>
      </rPr>
      <t>Documented team rules</t>
    </r>
  </si>
  <si>
    <r>
      <t xml:space="preserve">Survey results from stakeholders
Documented observations from communication
</t>
    </r>
    <r>
      <rPr>
        <sz val="10"/>
        <color rgb="FFFF0000"/>
        <rFont val="Calibri"/>
        <family val="2"/>
        <scheme val="minor"/>
      </rPr>
      <t>Documented feedback on empathy and understanding towards others point of view</t>
    </r>
  </si>
  <si>
    <r>
      <t xml:space="preserve">Documented observations from communication
</t>
    </r>
    <r>
      <rPr>
        <sz val="10"/>
        <color rgb="FFFF0000"/>
        <rFont val="Calibri"/>
        <family val="2"/>
        <scheme val="minor"/>
      </rPr>
      <t>Documented confirmation that messages were received and understood</t>
    </r>
  </si>
  <si>
    <r>
      <rPr>
        <sz val="10"/>
        <color rgb="FFFF0000"/>
        <rFont val="Calibri"/>
        <family val="2"/>
        <scheme val="minor"/>
      </rPr>
      <t>Examples of creative actions taken to encourage teamwork, respect for different opinions and personalities</t>
    </r>
    <r>
      <rPr>
        <sz val="10"/>
        <color theme="1"/>
        <rFont val="Calibri"/>
        <family val="2"/>
        <scheme val="minor"/>
      </rPr>
      <t xml:space="preserve">
Documented feedback on acknowledgement of unique skills and abilities
Identified responsibilities of team leaders in giving clear, consistent goals</t>
    </r>
  </si>
  <si>
    <r>
      <t xml:space="preserve">Examples of mentoring relationships
Examples of being sought out as a mentor for others
</t>
    </r>
    <r>
      <rPr>
        <sz val="10"/>
        <color rgb="FFFF0000"/>
        <rFont val="Calibri"/>
        <family val="2"/>
        <scheme val="minor"/>
      </rPr>
      <t>Documented feedback on mentoring activities</t>
    </r>
    <r>
      <rPr>
        <sz val="10"/>
        <color theme="1"/>
        <rFont val="Calibri"/>
        <family val="2"/>
        <scheme val="minor"/>
      </rPr>
      <t xml:space="preserve">
</t>
    </r>
    <r>
      <rPr>
        <sz val="10"/>
        <color rgb="FFFF0000"/>
        <rFont val="Calibri"/>
        <family val="2"/>
        <scheme val="minor"/>
      </rPr>
      <t>Examples of progress on individual development plan</t>
    </r>
  </si>
  <si>
    <r>
      <rPr>
        <sz val="10"/>
        <color rgb="FFFF0000"/>
        <rFont val="Calibri"/>
        <family val="2"/>
        <scheme val="minor"/>
      </rPr>
      <t>Examples of active involvement with all stakeholders and project team members</t>
    </r>
    <r>
      <rPr>
        <sz val="10"/>
        <color theme="1"/>
        <rFont val="Calibri"/>
        <family val="2"/>
        <scheme val="minor"/>
      </rPr>
      <t xml:space="preserve">
Examples of quickly addressing possible project hindrances, delays, or risks
Reports or meeting notes where the project manager takes the responsibility for project mishaps
Examples of taking ownership for adverse project outcomes</t>
    </r>
  </si>
  <si>
    <r>
      <rPr>
        <sz val="10"/>
        <color rgb="FFFF0000"/>
        <rFont val="Calibri"/>
        <family val="2"/>
        <scheme val="minor"/>
      </rPr>
      <t>Documented feedback from project team on clarity of roles and responsibilities</t>
    </r>
    <r>
      <rPr>
        <sz val="10"/>
        <color theme="1"/>
        <rFont val="Calibri"/>
        <family val="2"/>
        <scheme val="minor"/>
      </rPr>
      <t xml:space="preserve">
Team correspondence
Documented project directives, tasks, and assignments
Published Resource Assignment Matrix (RAM)
</t>
    </r>
    <r>
      <rPr>
        <sz val="10"/>
        <color rgb="FFFF0000"/>
        <rFont val="Calibri"/>
        <family val="2"/>
        <scheme val="minor"/>
      </rPr>
      <t>Examples of active participation of each member to team activities</t>
    </r>
  </si>
  <si>
    <r>
      <rPr>
        <sz val="10"/>
        <color rgb="FFFF0000"/>
        <rFont val="Calibri"/>
        <family val="2"/>
        <scheme val="minor"/>
      </rPr>
      <t>Project resource requirements documentation</t>
    </r>
    <r>
      <rPr>
        <sz val="10"/>
        <color theme="1"/>
        <rFont val="Calibri"/>
        <family val="2"/>
        <scheme val="minor"/>
      </rPr>
      <t xml:space="preserve">
Inventories of suitable team members identified from internal talent pool
Predefined selection criteria applied to resources acquisition</t>
    </r>
  </si>
  <si>
    <r>
      <t xml:space="preserve">Documented feedback from project team members
Meeting notes documenting balance issues
Documented plan of action to achieve balance
</t>
    </r>
    <r>
      <rPr>
        <sz val="10"/>
        <color rgb="FFFF0000"/>
        <rFont val="Calibri"/>
        <family val="2"/>
        <scheme val="minor"/>
      </rPr>
      <t>Examples of actions taken to improve job efficiency and productivity</t>
    </r>
  </si>
  <si>
    <r>
      <rPr>
        <sz val="10"/>
        <color rgb="FFFF0000"/>
        <rFont val="Calibri"/>
        <family val="2"/>
        <scheme val="minor"/>
      </rPr>
      <t>Feedback from team on actions taken</t>
    </r>
    <r>
      <rPr>
        <sz val="10"/>
        <color theme="1"/>
        <rFont val="Calibri"/>
        <family val="2"/>
        <scheme val="minor"/>
      </rPr>
      <t xml:space="preserve">
Examples where the PM declined a proposal without causing an argument and maintained cooperation
Examples where the PM resolved a crisis by assessing the situation and offering decisive action</t>
    </r>
  </si>
  <si>
    <t>How to use this tool kit</t>
  </si>
  <si>
    <t>knowledge or performance for the selected competency.</t>
  </si>
  <si>
    <t>Planning, Executing, Monitoring, and Closing describe competencies for project knowledge and performance in detail. The worksheets entitled</t>
  </si>
  <si>
    <t xml:space="preserve">Communicating, Leading, Managing, Cognitive, Effectiveness, and Professionalism describe competencies for behaviors and attitudes. The last </t>
  </si>
  <si>
    <t>Scores on the Totals worksheet can now be used to assist the project manager identify competency gaps (Below), improvement opportunities (Meets),</t>
  </si>
  <si>
    <t xml:space="preserve"> and strengths to leverage (Exceeds). It is recommended that the project manager choose one strength to further develop and leverage, and two gaps </t>
  </si>
  <si>
    <t xml:space="preserve">or opportunities where competency can be developed. Once these items are selected, development activities can be planned to either increase </t>
  </si>
  <si>
    <t xml:space="preserve">It is recommended that the project manager re-assess these selected elements periodically to observe progress toward achieving the desired </t>
  </si>
  <si>
    <t>level of competency.</t>
  </si>
  <si>
    <t>management as it relates to knowledge, performance, and personal attributes.</t>
  </si>
  <si>
    <r>
      <t>This tool is based on the PMI</t>
    </r>
    <r>
      <rPr>
        <sz val="11"/>
        <rFont val="Calibri"/>
        <family val="2"/>
      </rPr>
      <t xml:space="preserve">® </t>
    </r>
    <r>
      <rPr>
        <i/>
        <sz val="11"/>
        <rFont val="Calibri"/>
        <family val="2"/>
      </rPr>
      <t>PM Competency Development Framework</t>
    </r>
    <r>
      <rPr>
        <sz val="11"/>
        <rFont val="Calibri"/>
        <family val="2"/>
      </rPr>
      <t>.</t>
    </r>
    <r>
      <rPr>
        <sz val="11"/>
        <rFont val="Calibri"/>
        <family val="2"/>
        <scheme val="minor"/>
      </rPr>
      <t xml:space="preserve"> It will allow the project manager a means to assess his/her competency in project </t>
    </r>
  </si>
  <si>
    <r>
      <t xml:space="preserve">worksheet contains the aggregate ratings from each assessment area and determines a final rating. You will notice the font color of several items is </t>
    </r>
    <r>
      <rPr>
        <sz val="11"/>
        <color rgb="FFFF0000"/>
        <rFont val="Calibri"/>
        <family val="2"/>
        <scheme val="minor"/>
      </rPr>
      <t>red</t>
    </r>
    <r>
      <rPr>
        <sz val="11"/>
        <rFont val="Calibri"/>
        <family val="2"/>
        <scheme val="minor"/>
      </rPr>
      <t xml:space="preserve">. </t>
    </r>
  </si>
  <si>
    <t>Each rating is given a value of blank, 5, 3, blank, and 0 respectively. A blank rating will result in a value of 0. These values are then averaged for the sheet and</t>
  </si>
  <si>
    <t>Element 2.2 Project schedule approved.</t>
  </si>
  <si>
    <t xml:space="preserve">Before performing an assessment familiarize yourself with each section of the tool kit. The worksheets entitled Initiating, </t>
  </si>
  <si>
    <r>
      <t xml:space="preserve">displayed. If any item does not pertain to you at this time you may assess it with an NA and the value does not affect the score. Items in </t>
    </r>
    <r>
      <rPr>
        <sz val="11"/>
        <color rgb="FFFF0000"/>
        <rFont val="Calibri"/>
        <family val="2"/>
        <scheme val="minor"/>
      </rPr>
      <t>red</t>
    </r>
    <r>
      <rPr>
        <sz val="11"/>
        <rFont val="Calibri"/>
        <family val="2"/>
        <scheme val="minor"/>
      </rPr>
      <t xml:space="preserve"> should be</t>
    </r>
  </si>
  <si>
    <r>
      <rPr>
        <sz val="10"/>
        <rFont val="Calibri"/>
        <family val="2"/>
        <scheme val="minor"/>
      </rPr>
      <t>WBS</t>
    </r>
    <r>
      <rPr>
        <sz val="10"/>
        <color theme="1"/>
        <rFont val="Calibri"/>
        <family val="2"/>
        <scheme val="minor"/>
      </rPr>
      <t xml:space="preserve">
List of alternatives</t>
    </r>
  </si>
  <si>
    <r>
      <t xml:space="preserve">Feedback from stakeholders
</t>
    </r>
    <r>
      <rPr>
        <sz val="10"/>
        <rFont val="Calibri"/>
        <family val="2"/>
        <scheme val="minor"/>
      </rPr>
      <t>Scope management plan</t>
    </r>
  </si>
  <si>
    <r>
      <t xml:space="preserve">Documented team members and stakeholder roles and responsibilities
</t>
    </r>
    <r>
      <rPr>
        <sz val="10"/>
        <color rgb="FFFF0000"/>
        <rFont val="Calibri"/>
        <family val="2"/>
        <scheme val="minor"/>
      </rPr>
      <t>Documented team protocols</t>
    </r>
  </si>
  <si>
    <r>
      <t xml:space="preserve">Documented results of risk analysis
</t>
    </r>
    <r>
      <rPr>
        <sz val="10"/>
        <rFont val="Calibri"/>
        <family val="2"/>
        <scheme val="minor"/>
      </rPr>
      <t>Risk register</t>
    </r>
  </si>
  <si>
    <r>
      <rPr>
        <sz val="10"/>
        <rFont val="Calibri"/>
        <family val="2"/>
        <scheme val="minor"/>
      </rPr>
      <t>List of risk owners</t>
    </r>
    <r>
      <rPr>
        <sz val="10"/>
        <color theme="1"/>
        <rFont val="Calibri"/>
        <family val="2"/>
        <scheme val="minor"/>
      </rPr>
      <t xml:space="preserve">
Risk register</t>
    </r>
  </si>
  <si>
    <r>
      <rPr>
        <sz val="10"/>
        <color rgb="FFFF0000"/>
        <rFont val="Calibri"/>
        <family val="2"/>
        <scheme val="minor"/>
      </rPr>
      <t>Project procurement management plan</t>
    </r>
    <r>
      <rPr>
        <sz val="10"/>
        <color theme="1"/>
        <rFont val="Calibri"/>
        <family val="2"/>
        <scheme val="minor"/>
      </rPr>
      <t xml:space="preserve">
</t>
    </r>
    <r>
      <rPr>
        <sz val="10"/>
        <color rgb="FFFF0000"/>
        <rFont val="Calibri"/>
        <family val="2"/>
        <scheme val="minor"/>
      </rPr>
      <t>Bills of Material</t>
    </r>
  </si>
  <si>
    <t>Documented feedback from key stakeholders
Documented project tracking actions and status
Status/milestone reports
Formal acceptance documentation confirming tasks completed successfully
Project cost reports showing planned versus actual completion and resource utilization</t>
  </si>
  <si>
    <r>
      <rPr>
        <sz val="10"/>
        <color rgb="FFFF0000"/>
        <rFont val="Calibri"/>
        <family val="2"/>
        <scheme val="minor"/>
      </rPr>
      <t>Staffing lists</t>
    </r>
    <r>
      <rPr>
        <sz val="10"/>
        <color theme="1"/>
        <rFont val="Calibri"/>
        <family val="2"/>
        <scheme val="minor"/>
      </rPr>
      <t xml:space="preserve">
</t>
    </r>
    <r>
      <rPr>
        <sz val="10"/>
        <color rgb="FFFF0000"/>
        <rFont val="Calibri"/>
        <family val="2"/>
        <scheme val="minor"/>
      </rPr>
      <t>Labor contracts</t>
    </r>
    <r>
      <rPr>
        <sz val="10"/>
        <color theme="1"/>
        <rFont val="Calibri"/>
        <family val="2"/>
        <scheme val="minor"/>
      </rPr>
      <t xml:space="preserve">
</t>
    </r>
    <r>
      <rPr>
        <sz val="10"/>
        <rFont val="Calibri"/>
        <family val="2"/>
        <scheme val="minor"/>
      </rPr>
      <t>Statements of work (SOW) for procured labor</t>
    </r>
  </si>
  <si>
    <r>
      <rPr>
        <sz val="10"/>
        <rFont val="Calibri"/>
        <family val="2"/>
        <scheme val="minor"/>
      </rPr>
      <t>Project organization chart</t>
    </r>
    <r>
      <rPr>
        <sz val="10"/>
        <color theme="1"/>
        <rFont val="Calibri"/>
        <family val="2"/>
        <scheme val="minor"/>
      </rPr>
      <t xml:space="preserve">
</t>
    </r>
    <r>
      <rPr>
        <sz val="10"/>
        <color rgb="FFFF0000"/>
        <rFont val="Calibri"/>
        <family val="2"/>
        <scheme val="minor"/>
      </rPr>
      <t>Documented ways of working</t>
    </r>
  </si>
  <si>
    <r>
      <rPr>
        <sz val="10"/>
        <color rgb="FFFF0000"/>
        <rFont val="Calibri"/>
        <family val="2"/>
        <scheme val="minor"/>
      </rPr>
      <t>Contracts, SOWs</t>
    </r>
    <r>
      <rPr>
        <sz val="10"/>
        <color theme="1"/>
        <rFont val="Calibri"/>
        <family val="2"/>
        <scheme val="minor"/>
      </rPr>
      <t xml:space="preserve">
</t>
    </r>
    <r>
      <rPr>
        <sz val="10"/>
        <color rgb="FFFF0000"/>
        <rFont val="Calibri"/>
        <family val="2"/>
        <scheme val="minor"/>
      </rPr>
      <t>Purchase orders</t>
    </r>
  </si>
  <si>
    <t>Closing a Project Competency Score:</t>
  </si>
  <si>
    <r>
      <rPr>
        <sz val="10"/>
        <rFont val="Calibri"/>
        <family val="2"/>
        <scheme val="minor"/>
      </rPr>
      <t>Change requests</t>
    </r>
    <r>
      <rPr>
        <sz val="10"/>
        <color theme="1"/>
        <rFont val="Calibri"/>
        <family val="2"/>
        <scheme val="minor"/>
      </rPr>
      <t xml:space="preserve">
Survey results from stakeholders</t>
    </r>
  </si>
  <si>
    <r>
      <t xml:space="preserve">Documented feedback from recipient confirming information relevance
</t>
    </r>
    <r>
      <rPr>
        <sz val="10"/>
        <rFont val="Calibri"/>
        <family val="2"/>
        <scheme val="minor"/>
      </rPr>
      <t>Demonstrated strong presentation skills</t>
    </r>
  </si>
  <si>
    <r>
      <t xml:space="preserve">Preferred communication methods identified in stakeholders' analysis
</t>
    </r>
    <r>
      <rPr>
        <sz val="10"/>
        <color rgb="FFFF0000"/>
        <rFont val="Calibri"/>
        <family val="2"/>
        <scheme val="minor"/>
      </rPr>
      <t>Notes from meetings demonstrating suitability of method selection
Feedback from stakeholders regarding suitability of method selection</t>
    </r>
  </si>
  <si>
    <r>
      <t xml:space="preserve">Documented feedback on:
</t>
    </r>
    <r>
      <rPr>
        <sz val="10"/>
        <color rgb="FFFF0000"/>
        <rFont val="Calibri"/>
        <family val="2"/>
        <scheme val="minor"/>
      </rPr>
      <t>Sensitivity to others' specific communication needs and context</t>
    </r>
    <r>
      <rPr>
        <sz val="10"/>
        <color theme="1"/>
        <rFont val="Calibri"/>
        <family val="2"/>
        <scheme val="minor"/>
      </rPr>
      <t xml:space="preserve">
Appropriate use of formal, informal verbal, nonverbal, and para-lingual components
Minutes from team meetings or presentations
Examples of various choices of location, time, participants, and privacy settings</t>
    </r>
  </si>
  <si>
    <r>
      <t xml:space="preserve">Documented feedback from team on:
</t>
    </r>
    <r>
      <rPr>
        <sz val="10"/>
        <rFont val="Calibri"/>
        <family val="2"/>
        <scheme val="minor"/>
      </rPr>
      <t>Recognizing abilities of team members</t>
    </r>
    <r>
      <rPr>
        <sz val="10"/>
        <color theme="1"/>
        <rFont val="Calibri"/>
        <family val="2"/>
        <scheme val="minor"/>
      </rPr>
      <t xml:space="preserve">
</t>
    </r>
    <r>
      <rPr>
        <sz val="10"/>
        <color rgb="FFFF0000"/>
        <rFont val="Calibri"/>
        <family val="2"/>
        <scheme val="minor"/>
      </rPr>
      <t xml:space="preserve">Supporting decision making
</t>
    </r>
    <r>
      <rPr>
        <sz val="10"/>
        <rFont val="Calibri"/>
        <family val="2"/>
        <scheme val="minor"/>
      </rPr>
      <t>Setting positive expectations</t>
    </r>
  </si>
  <si>
    <r>
      <rPr>
        <sz val="10"/>
        <color rgb="FFFF0000"/>
        <rFont val="Calibri"/>
        <family val="2"/>
        <scheme val="minor"/>
      </rPr>
      <t>Individual development plans</t>
    </r>
    <r>
      <rPr>
        <sz val="10"/>
        <color theme="1"/>
        <rFont val="Calibri"/>
        <family val="2"/>
        <scheme val="minor"/>
      </rPr>
      <t xml:space="preserve">
</t>
    </r>
    <r>
      <rPr>
        <sz val="10"/>
        <color rgb="FFFF0000"/>
        <rFont val="Calibri"/>
        <family val="2"/>
        <scheme val="minor"/>
      </rPr>
      <t>Funding for development</t>
    </r>
    <r>
      <rPr>
        <sz val="10"/>
        <color theme="1"/>
        <rFont val="Calibri"/>
        <family val="2"/>
        <scheme val="minor"/>
      </rPr>
      <t xml:space="preserve">
</t>
    </r>
    <r>
      <rPr>
        <sz val="10"/>
        <rFont val="Calibri"/>
        <family val="2"/>
        <scheme val="minor"/>
      </rPr>
      <t>Documented feedback from project team</t>
    </r>
    <r>
      <rPr>
        <sz val="10"/>
        <color theme="1"/>
        <rFont val="Calibri"/>
        <family val="2"/>
        <scheme val="minor"/>
      </rPr>
      <t xml:space="preserve">
</t>
    </r>
    <r>
      <rPr>
        <sz val="10"/>
        <color rgb="FFFF0000"/>
        <rFont val="Calibri"/>
        <family val="2"/>
        <scheme val="minor"/>
      </rPr>
      <t>Documentation of new skills gained by team members</t>
    </r>
  </si>
  <si>
    <r>
      <rPr>
        <sz val="10"/>
        <color rgb="FFFF0000"/>
        <rFont val="Calibri"/>
        <family val="2"/>
        <scheme val="minor"/>
      </rPr>
      <t>Documented standards for individual performance and quality</t>
    </r>
    <r>
      <rPr>
        <sz val="10"/>
        <color theme="1"/>
        <rFont val="Calibri"/>
        <family val="2"/>
        <scheme val="minor"/>
      </rPr>
      <t xml:space="preserve">
</t>
    </r>
    <r>
      <rPr>
        <sz val="10"/>
        <rFont val="Calibri"/>
        <family val="2"/>
        <scheme val="minor"/>
      </rPr>
      <t>Documented results of project manager performing to standards
Documented feedback that the project manager is acting as a role model</t>
    </r>
    <r>
      <rPr>
        <sz val="10"/>
        <color theme="1"/>
        <rFont val="Calibri"/>
        <family val="2"/>
        <scheme val="minor"/>
      </rPr>
      <t xml:space="preserve">
Examples of holding project members accountable for their commitments</t>
    </r>
  </si>
  <si>
    <r>
      <t xml:space="preserve">Examples of:
</t>
    </r>
    <r>
      <rPr>
        <sz val="10"/>
        <rFont val="Calibri"/>
        <family val="2"/>
        <scheme val="minor"/>
      </rPr>
      <t>Acting with integrity in all situations
Keeping commitments
Providing consistent messages in all situations</t>
    </r>
    <r>
      <rPr>
        <sz val="10"/>
        <color theme="1"/>
        <rFont val="Calibri"/>
        <family val="2"/>
        <scheme val="minor"/>
      </rPr>
      <t xml:space="preserve">
</t>
    </r>
    <r>
      <rPr>
        <sz val="10"/>
        <rFont val="Calibri"/>
        <family val="2"/>
        <scheme val="minor"/>
      </rPr>
      <t>Supporting team members when confronted with unjustified criticism
Maintaining composure</t>
    </r>
    <r>
      <rPr>
        <sz val="10"/>
        <color theme="1"/>
        <rFont val="Calibri"/>
        <family val="2"/>
        <scheme val="minor"/>
      </rPr>
      <t xml:space="preserve">
Demonstrating fair treatment of partners and sellers</t>
    </r>
  </si>
  <si>
    <r>
      <t xml:space="preserve">Feedback from stakeholders on openness of issues analysis and resolution
</t>
    </r>
    <r>
      <rPr>
        <sz val="10"/>
        <rFont val="Calibri"/>
        <family val="2"/>
        <scheme val="minor"/>
      </rPr>
      <t>Open door policy (is approachable at all times for project-related matters)
Examples of sensitivity and genuine interest in feelings and values of others
Documented evidence of fair and fact-based decisions</t>
    </r>
  </si>
  <si>
    <r>
      <rPr>
        <sz val="10"/>
        <rFont val="Calibri"/>
        <family val="2"/>
        <scheme val="minor"/>
      </rPr>
      <t>Examples of presentations with clear focus on vision, mission, and strategic value</t>
    </r>
    <r>
      <rPr>
        <sz val="10"/>
        <color theme="1"/>
        <rFont val="Calibri"/>
        <family val="2"/>
        <scheme val="minor"/>
      </rPr>
      <t xml:space="preserve">
Documented feedback from team regarding awareness of strategic value of the project
Examples of rallying support behind the strategy and sharing the strategy with team members</t>
    </r>
  </si>
  <si>
    <r>
      <rPr>
        <sz val="10"/>
        <color rgb="FFFF0000"/>
        <rFont val="Calibri"/>
        <family val="2"/>
        <scheme val="minor"/>
      </rPr>
      <t>Documented rewards and recognition records
Examples of plans for success of team members</t>
    </r>
    <r>
      <rPr>
        <sz val="10"/>
        <color theme="1"/>
        <rFont val="Calibri"/>
        <family val="2"/>
        <scheme val="minor"/>
      </rPr>
      <t xml:space="preserve">
</t>
    </r>
    <r>
      <rPr>
        <sz val="10"/>
        <rFont val="Calibri"/>
        <family val="2"/>
        <scheme val="minor"/>
      </rPr>
      <t>Examples of celebrating individual accomplishments on a frequent basis; assures credit is given to the individual</t>
    </r>
  </si>
  <si>
    <r>
      <t xml:space="preserve">Documented priority planning
</t>
    </r>
    <r>
      <rPr>
        <sz val="10"/>
        <rFont val="Calibri"/>
        <family val="2"/>
        <scheme val="minor"/>
      </rPr>
      <t>Lists of prioritized action items</t>
    </r>
    <r>
      <rPr>
        <sz val="10"/>
        <color theme="1"/>
        <rFont val="Calibri"/>
        <family val="2"/>
        <scheme val="minor"/>
      </rPr>
      <t xml:space="preserve">
Examples of active event management</t>
    </r>
  </si>
  <si>
    <r>
      <t xml:space="preserve">Documented feedback from project team members that project manager acts assertively on their behalf
Meeting notes reflecting project manager's support for team's actions and decisions
</t>
    </r>
    <r>
      <rPr>
        <sz val="10"/>
        <rFont val="Calibri"/>
        <family val="2"/>
        <scheme val="minor"/>
      </rPr>
      <t>Keeps abreast of project team activities and maintains accountability for delivery of work</t>
    </r>
    <r>
      <rPr>
        <sz val="10"/>
        <color theme="1"/>
        <rFont val="Calibri"/>
        <family val="2"/>
        <scheme val="minor"/>
      </rPr>
      <t xml:space="preserve">
Takes a stand in front of higher authorities to support team's project actions as if they were their own</t>
    </r>
  </si>
  <si>
    <r>
      <t xml:space="preserve">Examples of different styles on different occasions
</t>
    </r>
    <r>
      <rPr>
        <sz val="10"/>
        <rFont val="Calibri"/>
        <family val="2"/>
        <scheme val="minor"/>
      </rPr>
      <t>Document describing alternative approaches used to influence</t>
    </r>
    <r>
      <rPr>
        <sz val="10"/>
        <color theme="1"/>
        <rFont val="Calibri"/>
        <family val="2"/>
        <scheme val="minor"/>
      </rPr>
      <t xml:space="preserve">
Examples of strong facilitation and negotiation skills
Example of the ability to educate</t>
    </r>
  </si>
  <si>
    <r>
      <t xml:space="preserve">Examples of using positional power of others to influence
</t>
    </r>
    <r>
      <rPr>
        <sz val="10"/>
        <rFont val="Calibri"/>
        <family val="2"/>
        <scheme val="minor"/>
      </rPr>
      <t>Examples of using third party's knowledge power to influence
Examples of networking and gathering support for the project while not manipulating for personal gain</t>
    </r>
  </si>
  <si>
    <r>
      <t xml:space="preserve">Examples of effective conflict resolution
</t>
    </r>
    <r>
      <rPr>
        <sz val="10"/>
        <rFont val="Calibri"/>
        <family val="2"/>
        <scheme val="minor"/>
      </rPr>
      <t>Documented feedback from team members demonstrating:</t>
    </r>
    <r>
      <rPr>
        <sz val="10"/>
        <color theme="1"/>
        <rFont val="Calibri"/>
        <family val="2"/>
        <scheme val="minor"/>
      </rPr>
      <t xml:space="preserve">
Respect for others by appealing to reason in project context
</t>
    </r>
    <r>
      <rPr>
        <sz val="10"/>
        <rFont val="Calibri"/>
        <family val="2"/>
        <scheme val="minor"/>
      </rPr>
      <t>Genuinely valuing input and expertise of others on the team</t>
    </r>
    <r>
      <rPr>
        <sz val="10"/>
        <color theme="1"/>
        <rFont val="Calibri"/>
        <family val="2"/>
        <scheme val="minor"/>
      </rPr>
      <t xml:space="preserve">
Willingness to learn from others
Examples of team events to facilitate bonding and rapport within the team
</t>
    </r>
    <r>
      <rPr>
        <sz val="10"/>
        <rFont val="Calibri"/>
        <family val="2"/>
        <scheme val="minor"/>
      </rPr>
      <t>Celebration of team work and achievements</t>
    </r>
  </si>
  <si>
    <r>
      <t xml:space="preserve">Examples and feedback from the project team, stakeholders and subject mater experts on following industry generally accepted practices
</t>
    </r>
    <r>
      <rPr>
        <sz val="10"/>
        <color rgb="FFFF0000"/>
        <rFont val="Calibri"/>
        <family val="2"/>
        <scheme val="minor"/>
      </rPr>
      <t>Membership in Project Management Institute (PMI), Specific Interest Groups (SIGs), workshops, conferences, or organizations</t>
    </r>
    <r>
      <rPr>
        <sz val="10"/>
        <color theme="1"/>
        <rFont val="Calibri"/>
        <family val="2"/>
        <scheme val="minor"/>
      </rPr>
      <t xml:space="preserve">
</t>
    </r>
    <r>
      <rPr>
        <sz val="10"/>
        <color rgb="FFFF0000"/>
        <rFont val="Calibri"/>
        <family val="2"/>
        <scheme val="minor"/>
      </rPr>
      <t>Proposed measures and improvements intended to achieve or exceed industry generally accepted practices</t>
    </r>
    <r>
      <rPr>
        <sz val="10"/>
        <color theme="1"/>
        <rFont val="Calibri"/>
        <family val="2"/>
        <scheme val="minor"/>
      </rPr>
      <t xml:space="preserve">
</t>
    </r>
    <r>
      <rPr>
        <sz val="10"/>
        <rFont val="Calibri"/>
        <family val="2"/>
        <scheme val="minor"/>
      </rPr>
      <t>Project plan that incorporates industry standards</t>
    </r>
  </si>
  <si>
    <r>
      <t xml:space="preserve">Monitored compliance of processes, procedures, and policies
Examples of enforcing policies and procedures
</t>
    </r>
    <r>
      <rPr>
        <sz val="10"/>
        <rFont val="Calibri"/>
        <family val="2"/>
        <scheme val="minor"/>
      </rPr>
      <t>Documented use of performance metrics to manage projects</t>
    </r>
  </si>
  <si>
    <t xml:space="preserve">These items are not required to be assessed. The rating is selected from the drop down list for each item. Valid values are Exceeds, Meets, Below, NA, or blank. </t>
  </si>
  <si>
    <r>
      <t xml:space="preserve">Stakeholder analysis
</t>
    </r>
    <r>
      <rPr>
        <sz val="10"/>
        <rFont val="Calibri"/>
        <family val="2"/>
        <scheme val="minor"/>
      </rPr>
      <t>Communication plan aligned with stakeholders' needs
Stakeholders' needs and objectives documented in project charter and project plan</t>
    </r>
  </si>
  <si>
    <r>
      <rPr>
        <sz val="10"/>
        <rFont val="Calibri"/>
        <family val="2"/>
        <scheme val="minor"/>
      </rPr>
      <t>Related external events included in project schedule</t>
    </r>
    <r>
      <rPr>
        <sz val="10"/>
        <color theme="1"/>
        <rFont val="Calibri"/>
        <family val="2"/>
        <scheme val="minor"/>
      </rPr>
      <t xml:space="preserve">
Necessary documentation of project impact on organizational environment, if appropriate</t>
    </r>
  </si>
  <si>
    <r>
      <rPr>
        <sz val="10"/>
        <color rgb="FFFF0000"/>
        <rFont val="Calibri"/>
        <family val="2"/>
        <scheme val="minor"/>
      </rPr>
      <t>Documented feedback on capturing verbal and non-verbal cues of the team</t>
    </r>
    <r>
      <rPr>
        <sz val="10"/>
        <color theme="1"/>
        <rFont val="Calibri"/>
        <family val="2"/>
        <scheme val="minor"/>
      </rPr>
      <t xml:space="preserve">
</t>
    </r>
    <r>
      <rPr>
        <sz val="10"/>
        <rFont val="Calibri"/>
        <family val="2"/>
        <scheme val="minor"/>
      </rPr>
      <t>Documented feedback from the team that the behaviors displayed are appropriate</t>
    </r>
    <r>
      <rPr>
        <sz val="10"/>
        <color theme="1"/>
        <rFont val="Calibri"/>
        <family val="2"/>
        <scheme val="minor"/>
      </rPr>
      <t xml:space="preserve">
Documented feedback that different persuasion and motivation techniques were applied appropriate to each individual</t>
    </r>
  </si>
  <si>
    <r>
      <rPr>
        <sz val="10"/>
        <rFont val="Calibri"/>
        <family val="2"/>
        <scheme val="minor"/>
      </rPr>
      <t>Visual representations of project issues and interdependencies (lists, diagrams, relationship maps etc.)</t>
    </r>
    <r>
      <rPr>
        <sz val="10"/>
        <color theme="1"/>
        <rFont val="Calibri"/>
        <family val="2"/>
        <scheme val="minor"/>
      </rPr>
      <t xml:space="preserve">
</t>
    </r>
    <r>
      <rPr>
        <sz val="10"/>
        <color rgb="FFFF0000"/>
        <rFont val="Calibri"/>
        <family val="2"/>
        <scheme val="minor"/>
      </rPr>
      <t>Analysis documents indicating use of techniques to break apart complex problems to find solutions</t>
    </r>
  </si>
  <si>
    <r>
      <rPr>
        <sz val="10"/>
        <rFont val="Calibri"/>
        <family val="2"/>
        <scheme val="minor"/>
      </rPr>
      <t>Issues log that provides methods proposed for analysis of complex issues</t>
    </r>
    <r>
      <rPr>
        <sz val="10"/>
        <color theme="1"/>
        <rFont val="Calibri"/>
        <family val="2"/>
        <scheme val="minor"/>
      </rPr>
      <t xml:space="preserve">
</t>
    </r>
    <r>
      <rPr>
        <sz val="10"/>
        <color rgb="FFFF0000"/>
        <rFont val="Calibri"/>
        <family val="2"/>
        <scheme val="minor"/>
      </rPr>
      <t>Documented root-cause analysis, portfolio analysis, expert judgment etc.
Documented analysis supporting issues resolution</t>
    </r>
  </si>
  <si>
    <r>
      <rPr>
        <sz val="10"/>
        <color rgb="FFFF0000"/>
        <rFont val="Calibri"/>
        <family val="2"/>
        <scheme val="minor"/>
      </rPr>
      <t>Lists of issues and associated opportunities or concerns distributed to all team members along with a clearly communicated process for updating the list</t>
    </r>
    <r>
      <rPr>
        <sz val="10"/>
        <color theme="1"/>
        <rFont val="Calibri"/>
        <family val="2"/>
        <scheme val="minor"/>
      </rPr>
      <t xml:space="preserve">
</t>
    </r>
    <r>
      <rPr>
        <sz val="10"/>
        <rFont val="Calibri"/>
        <family val="2"/>
        <scheme val="minor"/>
      </rPr>
      <t>Maintains issues log current and communicates changes/additions in it to all the stakeholders
Meeting notes where issues were addressed documenting approaches and solutions identified</t>
    </r>
    <r>
      <rPr>
        <sz val="10"/>
        <color theme="1"/>
        <rFont val="Calibri"/>
        <family val="2"/>
        <scheme val="minor"/>
      </rPr>
      <t xml:space="preserve">
Comparison between actions proposed and results obtained</t>
    </r>
  </si>
  <si>
    <r>
      <rPr>
        <sz val="10"/>
        <rFont val="Calibri"/>
        <family val="2"/>
        <scheme val="minor"/>
      </rPr>
      <t>Risk register showing opportunities</t>
    </r>
    <r>
      <rPr>
        <sz val="10"/>
        <color theme="1"/>
        <rFont val="Calibri"/>
        <family val="2"/>
        <scheme val="minor"/>
      </rPr>
      <t xml:space="preserve">
</t>
    </r>
    <r>
      <rPr>
        <sz val="10"/>
        <color rgb="FFFF0000"/>
        <rFont val="Calibri"/>
        <family val="2"/>
        <scheme val="minor"/>
      </rPr>
      <t>Notes from brainstorming sessions, meetings, etc. where new opportunities were identified
Documented suggestions in projects, or actions taken in a project related to the results obtained</t>
    </r>
  </si>
  <si>
    <r>
      <rPr>
        <sz val="10"/>
        <color rgb="FFFF0000"/>
        <rFont val="Calibri"/>
        <family val="2"/>
        <scheme val="minor"/>
      </rPr>
      <t>Meeting notes where opportunities were analyzed</t>
    </r>
    <r>
      <rPr>
        <sz val="10"/>
        <color theme="1"/>
        <rFont val="Calibri"/>
        <family val="2"/>
        <scheme val="minor"/>
      </rPr>
      <t xml:space="preserve">
</t>
    </r>
    <r>
      <rPr>
        <sz val="10"/>
        <rFont val="Calibri"/>
        <family val="2"/>
        <scheme val="minor"/>
      </rPr>
      <t>Entries in change control process</t>
    </r>
    <r>
      <rPr>
        <sz val="10"/>
        <color theme="1"/>
        <rFont val="Calibri"/>
        <family val="2"/>
        <scheme val="minor"/>
      </rPr>
      <t xml:space="preserve">
</t>
    </r>
    <r>
      <rPr>
        <sz val="10"/>
        <color rgb="FFFF0000"/>
        <rFont val="Calibri"/>
        <family val="2"/>
        <scheme val="minor"/>
      </rPr>
      <t>Examples of opportunities related to the moment they are presented during the evolution of the project</t>
    </r>
  </si>
  <si>
    <r>
      <rPr>
        <sz val="10"/>
        <rFont val="Calibri"/>
        <family val="2"/>
        <scheme val="minor"/>
      </rPr>
      <t>Emails, meeting notes and other communication artifacts regarding project opportunities</t>
    </r>
    <r>
      <rPr>
        <sz val="10"/>
        <color theme="1"/>
        <rFont val="Calibri"/>
        <family val="2"/>
        <scheme val="minor"/>
      </rPr>
      <t xml:space="preserve">
</t>
    </r>
    <r>
      <rPr>
        <sz val="10"/>
        <color rgb="FFFF0000"/>
        <rFont val="Calibri"/>
        <family val="2"/>
        <scheme val="minor"/>
      </rPr>
      <t>Documented proposals to clients or internal stakeholders indicating added value for pursuing identified opportunities
Number of opportunities identified and pursued</t>
    </r>
  </si>
  <si>
    <r>
      <t xml:space="preserve">Documented needs analysis (e.g., design inputs list)
</t>
    </r>
    <r>
      <rPr>
        <sz val="10"/>
        <color rgb="FFFF0000"/>
        <rFont val="Calibri"/>
        <family val="2"/>
        <scheme val="minor"/>
      </rPr>
      <t>Documented feedback from stakeholders of problem solving techniques
Documented use of proper knowledge management tools</t>
    </r>
    <r>
      <rPr>
        <sz val="10"/>
        <color theme="1"/>
        <rFont val="Calibri"/>
        <family val="2"/>
        <scheme val="minor"/>
      </rPr>
      <t xml:space="preserve">
</t>
    </r>
    <r>
      <rPr>
        <sz val="10"/>
        <rFont val="Calibri"/>
        <family val="2"/>
        <scheme val="minor"/>
      </rPr>
      <t>Issue log with resolution documentation</t>
    </r>
  </si>
  <si>
    <r>
      <rPr>
        <sz val="10"/>
        <color rgb="FFFF0000"/>
        <rFont val="Calibri"/>
        <family val="2"/>
        <scheme val="minor"/>
      </rPr>
      <t>Documented use of proper knowledge management tools</t>
    </r>
    <r>
      <rPr>
        <sz val="10"/>
        <color theme="1"/>
        <rFont val="Calibri"/>
        <family val="2"/>
        <scheme val="minor"/>
      </rPr>
      <t xml:space="preserve">
Issue log with resolution documentation
</t>
    </r>
    <r>
      <rPr>
        <sz val="10"/>
        <rFont val="Calibri"/>
        <family val="2"/>
        <scheme val="minor"/>
      </rPr>
      <t>Documented feedback from stakeholder the problems were solved</t>
    </r>
  </si>
  <si>
    <r>
      <t xml:space="preserve">Documented feedback from stakeholder stating the problems were resolved
</t>
    </r>
    <r>
      <rPr>
        <sz val="10"/>
        <rFont val="Calibri"/>
        <family val="2"/>
        <scheme val="minor"/>
      </rPr>
      <t>Documented impact of solution on project</t>
    </r>
    <r>
      <rPr>
        <sz val="10"/>
        <color theme="1"/>
        <rFont val="Calibri"/>
        <family val="2"/>
        <scheme val="minor"/>
      </rPr>
      <t xml:space="preserve">
</t>
    </r>
    <r>
      <rPr>
        <sz val="10"/>
        <color rgb="FFFF0000"/>
        <rFont val="Calibri"/>
        <family val="2"/>
        <scheme val="minor"/>
      </rPr>
      <t>Documented external and/or environmental impact of solution</t>
    </r>
  </si>
  <si>
    <r>
      <rPr>
        <sz val="10"/>
        <rFont val="Calibri"/>
        <family val="2"/>
        <scheme val="minor"/>
      </rPr>
      <t>Communication plan</t>
    </r>
    <r>
      <rPr>
        <sz val="10"/>
        <color theme="1"/>
        <rFont val="Calibri"/>
        <family val="2"/>
        <scheme val="minor"/>
      </rPr>
      <t xml:space="preserve">
Updates to stakeholder analysis
</t>
    </r>
    <r>
      <rPr>
        <sz val="10"/>
        <color rgb="FFFF0000"/>
        <rFont val="Calibri"/>
        <family val="2"/>
        <scheme val="minor"/>
      </rPr>
      <t>Documented feedback from stakeholders stating that they felt motivated</t>
    </r>
  </si>
  <si>
    <r>
      <rPr>
        <sz val="10"/>
        <color rgb="FFFF0000"/>
        <rFont val="Calibri"/>
        <family val="2"/>
        <scheme val="minor"/>
      </rPr>
      <t>Examples where the individual took an opportunity to communicate status</t>
    </r>
    <r>
      <rPr>
        <sz val="10"/>
        <color theme="1"/>
        <rFont val="Calibri"/>
        <family val="2"/>
        <scheme val="minor"/>
      </rPr>
      <t xml:space="preserve">
Documented feedback from stakeholders on how their needs were met</t>
    </r>
  </si>
  <si>
    <t>Documented feedback from stakeholders stating that the individual displayed a "can-do" attitude despite changes
Documented risk mitigation activities</t>
  </si>
  <si>
    <t>Risk registry updates identifying new opportunities
Documented opportunities analysis
Change requests</t>
  </si>
  <si>
    <r>
      <rPr>
        <sz val="10"/>
        <rFont val="Calibri"/>
        <family val="2"/>
        <scheme val="minor"/>
      </rPr>
      <t>Documented feedback from stakeholders that the project manager demonstrated an action-oriented and proactive approach</t>
    </r>
    <r>
      <rPr>
        <sz val="10"/>
        <color theme="1"/>
        <rFont val="Calibri"/>
        <family val="2"/>
        <scheme val="minor"/>
      </rPr>
      <t xml:space="preserve">
Examples where the project manager resolved outstanding problems
</t>
    </r>
    <r>
      <rPr>
        <sz val="10"/>
        <color rgb="FFFF0000"/>
        <rFont val="Calibri"/>
        <family val="2"/>
        <scheme val="minor"/>
      </rPr>
      <t>Project library with relevant documentation of technologies, techniques, or methods used during the project execution</t>
    </r>
  </si>
  <si>
    <r>
      <rPr>
        <sz val="10"/>
        <color rgb="FFFF0000"/>
        <rFont val="Calibri"/>
        <family val="2"/>
        <scheme val="minor"/>
      </rPr>
      <t>Documented training recommendations for team members</t>
    </r>
    <r>
      <rPr>
        <sz val="10"/>
        <color theme="1"/>
        <rFont val="Calibri"/>
        <family val="2"/>
        <scheme val="minor"/>
      </rPr>
      <t xml:space="preserve">
</t>
    </r>
    <r>
      <rPr>
        <sz val="10"/>
        <rFont val="Calibri"/>
        <family val="2"/>
        <scheme val="minor"/>
      </rPr>
      <t>Project schedule includes time for team members to study new solutions, situations, or technologies</t>
    </r>
    <r>
      <rPr>
        <sz val="10"/>
        <color theme="1"/>
        <rFont val="Calibri"/>
        <family val="2"/>
        <scheme val="minor"/>
      </rPr>
      <t xml:space="preserve">
Project library with relevant documentation of technologies, techniques, or methods used during the project execution</t>
    </r>
  </si>
  <si>
    <r>
      <rPr>
        <sz val="10"/>
        <rFont val="Calibri"/>
        <family val="2"/>
        <scheme val="minor"/>
      </rPr>
      <t>Feedback from stakeholders the PM took initiative when required</t>
    </r>
    <r>
      <rPr>
        <sz val="10"/>
        <color theme="1"/>
        <rFont val="Calibri"/>
        <family val="2"/>
        <scheme val="minor"/>
      </rPr>
      <t xml:space="preserve">
Issue log with documented resolutions
</t>
    </r>
    <r>
      <rPr>
        <sz val="10"/>
        <color rgb="FFFF0000"/>
        <rFont val="Calibri"/>
        <family val="2"/>
        <scheme val="minor"/>
      </rPr>
      <t>Issue escalation reports showing timely decision path</t>
    </r>
  </si>
  <si>
    <r>
      <rPr>
        <sz val="10"/>
        <color rgb="FFFF0000"/>
        <rFont val="Calibri"/>
        <family val="2"/>
        <scheme val="minor"/>
      </rPr>
      <t>Documented feedback from stakeholders stating that the PM showed persistence and consistency</t>
    </r>
    <r>
      <rPr>
        <sz val="10"/>
        <color theme="1"/>
        <rFont val="Calibri"/>
        <family val="2"/>
        <scheme val="minor"/>
      </rPr>
      <t xml:space="preserve">
</t>
    </r>
    <r>
      <rPr>
        <sz val="10"/>
        <rFont val="Calibri"/>
        <family val="2"/>
        <scheme val="minor"/>
      </rPr>
      <t>Meeting minutes, action item notes, or status reports showing decisions made</t>
    </r>
    <r>
      <rPr>
        <sz val="10"/>
        <color theme="1"/>
        <rFont val="Calibri"/>
        <family val="2"/>
        <scheme val="minor"/>
      </rPr>
      <t xml:space="preserve">
</t>
    </r>
    <r>
      <rPr>
        <sz val="10"/>
        <color rgb="FFFF0000"/>
        <rFont val="Calibri"/>
        <family val="2"/>
        <scheme val="minor"/>
      </rPr>
      <t>Examples of maintaining motivation when faced with challenges</t>
    </r>
  </si>
  <si>
    <r>
      <rPr>
        <sz val="10"/>
        <color rgb="FFFF0000"/>
        <rFont val="Calibri"/>
        <family val="2"/>
        <scheme val="minor"/>
      </rPr>
      <t>Decision memoranda or decision analysis documents demonstrating factual analysis of issues and prompt decision-making</t>
    </r>
    <r>
      <rPr>
        <sz val="10"/>
        <color theme="1"/>
        <rFont val="Calibri"/>
        <family val="2"/>
        <scheme val="minor"/>
      </rPr>
      <t xml:space="preserve">
</t>
    </r>
    <r>
      <rPr>
        <sz val="10"/>
        <rFont val="Calibri"/>
        <family val="2"/>
        <scheme val="minor"/>
      </rPr>
      <t>Issue log showing time from recording to resolution
Issues escalation reports showing timely decision path</t>
    </r>
  </si>
  <si>
    <r>
      <rPr>
        <sz val="10"/>
        <rFont val="Calibri"/>
        <family val="2"/>
        <scheme val="minor"/>
      </rPr>
      <t>Documented alignment of project goals and objective with organization's missions and strategy</t>
    </r>
    <r>
      <rPr>
        <sz val="10"/>
        <color theme="1"/>
        <rFont val="Calibri"/>
        <family val="2"/>
        <scheme val="minor"/>
      </rPr>
      <t xml:space="preserve">
</t>
    </r>
    <r>
      <rPr>
        <sz val="10"/>
        <color rgb="FFFF0000"/>
        <rFont val="Calibri"/>
        <family val="2"/>
        <scheme val="minor"/>
      </rPr>
      <t>Examples where support was given when project goals differ from personal preferences
Examples of defined project activities that support organizational goals</t>
    </r>
  </si>
  <si>
    <r>
      <rPr>
        <sz val="10"/>
        <rFont val="Calibri"/>
        <family val="2"/>
        <scheme val="minor"/>
      </rPr>
      <t>Examples of specific cooperative efforts to achieve project objectives</t>
    </r>
    <r>
      <rPr>
        <sz val="10"/>
        <color theme="1"/>
        <rFont val="Calibri"/>
        <family val="2"/>
        <scheme val="minor"/>
      </rPr>
      <t xml:space="preserve">
</t>
    </r>
    <r>
      <rPr>
        <sz val="10"/>
        <color rgb="FFFF0000"/>
        <rFont val="Calibri"/>
        <family val="2"/>
        <scheme val="minor"/>
      </rPr>
      <t>Examples where team-building techniques were used to foster cooperation</t>
    </r>
  </si>
  <si>
    <t>Examples of prior options taken for effective project execution while giving personal benefits a lower priority
Examples where the PM demonstrated positive attitude while dealing with project challenges</t>
  </si>
  <si>
    <r>
      <rPr>
        <sz val="10"/>
        <rFont val="Calibri"/>
        <family val="2"/>
        <scheme val="minor"/>
      </rPr>
      <t>Feedback from stakeholders all legal requirements were met</t>
    </r>
    <r>
      <rPr>
        <sz val="10"/>
        <color rgb="FFFF0000"/>
        <rFont val="Calibri"/>
        <family val="2"/>
        <scheme val="minor"/>
      </rPr>
      <t xml:space="preserve">
Documented log of legal requirements applied to the project with written stakeholder approval</t>
    </r>
  </si>
  <si>
    <t>Documented feedback from stakeholders stating that PM modeled ethical standards were used
Documented feedback from stakeholders indicating the PM neither offered or accepted inappropriate payments or other items from any stakeholders</t>
  </si>
  <si>
    <r>
      <t xml:space="preserve">Example of truthful reporting of potential conflict of interests
</t>
    </r>
    <r>
      <rPr>
        <sz val="10"/>
        <color rgb="FFFF0000"/>
        <rFont val="Calibri"/>
        <family val="2"/>
        <scheme val="minor"/>
      </rPr>
      <t>Organizational Conflict of Interest (OCI) statement and OCI plan</t>
    </r>
  </si>
  <si>
    <r>
      <t xml:space="preserve">Documented feedback from stakeholders the individual maintains confidentiality
</t>
    </r>
    <r>
      <rPr>
        <sz val="10"/>
        <color rgb="FFFF0000"/>
        <rFont val="Calibri"/>
        <family val="2"/>
        <scheme val="minor"/>
      </rPr>
      <t>Examples of project documentation that include the confidentiality or security level classification notice</t>
    </r>
  </si>
  <si>
    <r>
      <rPr>
        <sz val="10"/>
        <rFont val="Calibri"/>
        <family val="2"/>
        <scheme val="minor"/>
      </rPr>
      <t>Documented agreements for reuse of protected intellectual property
Documented searches for potentially applicable patents, trademarks, or copyrights</t>
    </r>
    <r>
      <rPr>
        <sz val="10"/>
        <color rgb="FFFF0000"/>
        <rFont val="Calibri"/>
        <family val="2"/>
        <scheme val="minor"/>
      </rPr>
      <t xml:space="preserve">
Examples of copyright notice with source indication whenever protected intellectual property was used</t>
    </r>
  </si>
  <si>
    <r>
      <t xml:space="preserve">Examples where the PM felt strong emotions (such as anger or extreme frustration) but controlled them
Uses stress-management techniques to control response, prevent burnout, and deal with ongoing stress
</t>
    </r>
    <r>
      <rPr>
        <sz val="10"/>
        <rFont val="Calibri"/>
        <family val="2"/>
        <scheme val="minor"/>
      </rPr>
      <t>Documented feedback from stakeholders indicating that the individual displayed self control</t>
    </r>
  </si>
  <si>
    <t>Documented feedback from stakeholders where the individual actively listened to constructive feedback and acted on it
Examples where the individual accepted responsibility for failure</t>
  </si>
  <si>
    <r>
      <t xml:space="preserve">Documented lessons learned
Documented feedback from stakeholders stating that the individual learned from mistakes
</t>
    </r>
    <r>
      <rPr>
        <sz val="10"/>
        <color rgb="FFFF0000"/>
        <rFont val="Calibri"/>
        <family val="2"/>
        <scheme val="minor"/>
      </rPr>
      <t>Examples where the individual analyzed his or her own performance to understand causes of mistakes and failures</t>
    </r>
  </si>
  <si>
    <r>
      <rPr>
        <sz val="10"/>
        <rFont val="Calibri"/>
        <family val="2"/>
        <scheme val="minor"/>
      </rPr>
      <t>Documented feedback from team that the PM displayed an awareness of, respect for, and willingness to accommodate cultural differences</t>
    </r>
    <r>
      <rPr>
        <sz val="10"/>
        <color rgb="FFFF0000"/>
        <rFont val="Calibri"/>
        <family val="2"/>
        <scheme val="minor"/>
      </rPr>
      <t xml:space="preserve">
Examples where the team celebrated achievements</t>
    </r>
  </si>
  <si>
    <r>
      <t xml:space="preserve">Document describing ethical standards and stakeholders' value systems
</t>
    </r>
    <r>
      <rPr>
        <sz val="10"/>
        <rFont val="Calibri"/>
        <family val="2"/>
        <scheme val="minor"/>
      </rPr>
      <t>Examples of consistently good moral judgment and behavior</t>
    </r>
    <r>
      <rPr>
        <sz val="10"/>
        <color rgb="FFFF0000"/>
        <rFont val="Calibri"/>
        <family val="2"/>
        <scheme val="minor"/>
      </rPr>
      <t xml:space="preserve">
Documented analysis of applicable legislation, standards, and local customs relevant to the project</t>
    </r>
  </si>
  <si>
    <r>
      <t xml:space="preserve">Documented feedback from the team the PM respected personal, ethnic and cultural differences
</t>
    </r>
    <r>
      <rPr>
        <sz val="10"/>
        <color rgb="FFFF0000"/>
        <rFont val="Calibri"/>
        <family val="2"/>
        <scheme val="minor"/>
      </rPr>
      <t>Examples of where the PM valued the contribution of each team member</t>
    </r>
  </si>
  <si>
    <r>
      <t xml:space="preserve">Documented feedback from team showing that they had confidence that the PM respected individual differences
</t>
    </r>
    <r>
      <rPr>
        <sz val="10"/>
        <color rgb="FFFF0000"/>
        <rFont val="Calibri"/>
        <family val="2"/>
        <scheme val="minor"/>
      </rPr>
      <t>Examples where the PM created the conditions that motivated and enabled others to contribute their best</t>
    </r>
  </si>
  <si>
    <r>
      <rPr>
        <sz val="10"/>
        <rFont val="Calibri"/>
        <family val="2"/>
        <scheme val="minor"/>
      </rPr>
      <t>Documented feedback from stakeholders that the individual respected privileges set forth for project managers in the organization</t>
    </r>
    <r>
      <rPr>
        <sz val="10"/>
        <color rgb="FFFF0000"/>
        <rFont val="Calibri"/>
        <family val="2"/>
        <scheme val="minor"/>
      </rPr>
      <t xml:space="preserve">
Documented feedback from stakeholders that the project manager follows rules of collaboration and reporting within programs or portfolios of projects</t>
    </r>
  </si>
  <si>
    <t>Documented feedback from stakeholders that the individual saw clear distinctions between individual and organizational interests
Documented feedback from stakeholders that the individual adhered to PMI's professional code of conduct</t>
  </si>
  <si>
    <r>
      <rPr>
        <sz val="10"/>
        <color rgb="FFFF0000"/>
        <rFont val="Calibri"/>
        <family val="2"/>
        <scheme val="minor"/>
      </rPr>
      <t>Skills assessment documentation indicating each team member's strength and weaknesses</t>
    </r>
    <r>
      <rPr>
        <sz val="10"/>
        <rFont val="Calibri"/>
        <family val="2"/>
        <scheme val="minor"/>
      </rPr>
      <t xml:space="preserve">
Responsibility Assignment Matrix (RAM) aligned with the team member's skills assessment
</t>
    </r>
    <r>
      <rPr>
        <sz val="10"/>
        <color rgb="FFFF0000"/>
        <rFont val="Calibri"/>
        <family val="2"/>
        <scheme val="minor"/>
      </rPr>
      <t>Examples of personnel assignment that allows them to grow by doing more than status quo</t>
    </r>
  </si>
  <si>
    <r>
      <t xml:space="preserve">assessed as NA. If a 'Type of Evidence' has multiple items and a combination of </t>
    </r>
    <r>
      <rPr>
        <sz val="11"/>
        <color rgb="FFFF0000"/>
        <rFont val="Calibri"/>
        <family val="2"/>
        <scheme val="minor"/>
      </rPr>
      <t>red</t>
    </r>
    <r>
      <rPr>
        <sz val="11"/>
        <rFont val="Calibri"/>
        <family val="2"/>
        <scheme val="minor"/>
      </rPr>
      <t xml:space="preserve"> and black items, only assess the items in black.</t>
    </r>
  </si>
  <si>
    <t>To start the assessment, select a worksheet and using the rating scale provided assess your knowledge and performance competency for each element.</t>
  </si>
  <si>
    <t xml:space="preserve">You will then see the results of the assessment for that element. Continue to the next worksheet and repeat the process until you complete ALL worksheets. </t>
  </si>
  <si>
    <r>
      <rPr>
        <sz val="10"/>
        <rFont val="Calibri"/>
        <family val="2"/>
        <scheme val="minor"/>
      </rPr>
      <t>Project schedule network diagrams</t>
    </r>
    <r>
      <rPr>
        <sz val="10"/>
        <color theme="1"/>
        <rFont val="Calibri"/>
        <family val="2"/>
        <scheme val="minor"/>
      </rPr>
      <t xml:space="preserve">
</t>
    </r>
    <r>
      <rPr>
        <sz val="10"/>
        <color rgb="FFFF0000"/>
        <rFont val="Calibri"/>
        <family val="2"/>
        <scheme val="minor"/>
      </rPr>
      <t>WBS dictionary</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</si>
</sst>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1"/>
      <color rgb="FFFF0000"/>
      <name val="Calibri"/>
      <family val="2"/>
      <scheme val="minor"/>
    </font>
    <font>
      <sz val="10"/>
      <name val="Arial"/>
    </font>
    <font>
      <b/>
      <sz val="14"/>
      <name val="Calibri"/>
      <family val="2"/>
      <scheme val="minor"/>
    </font>
    <font>
      <sz val="11"/>
      <name val="Calibri"/>
      <family val="2"/>
      <scheme val="minor"/>
    </font>
    <font>
      <sz val="11"/>
      <name val="Calibri"/>
      <family val="2"/>
    </font>
    <font>
      <i/>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s>
  <cellStyleXfs count="2">
    <xf numFmtId="0" fontId="0" fillId="0" borderId="0"/>
    <xf numFmtId="0" fontId="5" fillId="0" borderId="0"/>
  </cellStyleXfs>
  <cellXfs count="39">
    <xf numFmtId="0" fontId="0" fillId="0" borderId="0" xfId="0"/>
    <xf numFmtId="0" fontId="0" fillId="0" borderId="0" xfId="0" applyAlignment="1">
      <alignment horizontal="left" indent="1"/>
    </xf>
    <xf numFmtId="0" fontId="1" fillId="2" borderId="1" xfId="0" applyFont="1" applyFill="1" applyBorder="1"/>
    <xf numFmtId="0" fontId="1" fillId="2" borderId="1" xfId="0" applyFont="1" applyFill="1" applyBorder="1" applyAlignment="1">
      <alignment horizontal="right"/>
    </xf>
    <xf numFmtId="0" fontId="1" fillId="0" borderId="1" xfId="0" applyFont="1" applyBorder="1" applyAlignment="1">
      <alignment horizontal="left" indent="1"/>
    </xf>
    <xf numFmtId="2" fontId="1" fillId="0" borderId="1" xfId="0" applyNumberFormat="1" applyFont="1" applyBorder="1"/>
    <xf numFmtId="0" fontId="1" fillId="0" borderId="0" xfId="0" applyFont="1" applyAlignment="1">
      <alignment horizontal="right"/>
    </xf>
    <xf numFmtId="2" fontId="1" fillId="3" borderId="5" xfId="0" applyNumberFormat="1" applyFont="1" applyFill="1" applyBorder="1"/>
    <xf numFmtId="0" fontId="1" fillId="0" borderId="0" xfId="0" applyFont="1" applyAlignment="1">
      <alignment horizontal="left" indent="1"/>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xf numFmtId="2" fontId="1" fillId="3" borderId="1" xfId="0" applyNumberFormat="1" applyFont="1" applyFill="1" applyBorder="1"/>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Fill="1" applyBorder="1" applyAlignment="1">
      <alignment horizontal="right" vertical="top" wrapText="1"/>
    </xf>
    <xf numFmtId="0" fontId="1" fillId="0" borderId="0" xfId="0" applyFont="1" applyFill="1" applyBorder="1" applyAlignment="1">
      <alignment vertical="top" wrapText="1"/>
    </xf>
    <xf numFmtId="0" fontId="1" fillId="0" borderId="1" xfId="0" applyFont="1" applyBorder="1" applyAlignment="1">
      <alignment horizontal="left" vertical="top"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Protection="1">
      <protection locked="0"/>
    </xf>
    <xf numFmtId="0" fontId="1" fillId="0" borderId="1" xfId="0" applyFont="1" applyBorder="1" applyAlignment="1" applyProtection="1">
      <alignment vertical="top"/>
      <protection locked="0"/>
    </xf>
    <xf numFmtId="0" fontId="1" fillId="2" borderId="1" xfId="0" applyFont="1" applyFill="1" applyBorder="1" applyAlignment="1">
      <alignment horizontal="right" vertical="top"/>
    </xf>
    <xf numFmtId="0" fontId="1" fillId="0" borderId="1" xfId="0" applyFont="1" applyBorder="1"/>
    <xf numFmtId="0" fontId="1" fillId="0" borderId="0" xfId="0" applyFont="1" applyBorder="1"/>
    <xf numFmtId="0" fontId="1" fillId="0" borderId="6" xfId="0" applyFont="1" applyBorder="1"/>
    <xf numFmtId="0" fontId="1" fillId="0" borderId="7" xfId="0" applyFont="1" applyBorder="1"/>
    <xf numFmtId="0" fontId="2" fillId="0" borderId="1" xfId="0" applyFont="1" applyBorder="1" applyAlignment="1">
      <alignment vertical="top" wrapText="1"/>
    </xf>
    <xf numFmtId="0" fontId="2" fillId="0" borderId="1" xfId="0" applyFont="1" applyBorder="1" applyAlignment="1">
      <alignment vertical="top"/>
    </xf>
    <xf numFmtId="0" fontId="6" fillId="0" borderId="0" xfId="1" applyFont="1" applyAlignment="1">
      <alignment horizontal="center"/>
    </xf>
    <xf numFmtId="0" fontId="7" fillId="0" borderId="0" xfId="1" applyFont="1"/>
    <xf numFmtId="0" fontId="3" fillId="0" borderId="1" xfId="0" applyFont="1" applyBorder="1" applyAlignment="1">
      <alignment vertical="top" wrapText="1"/>
    </xf>
    <xf numFmtId="0" fontId="7" fillId="0" borderId="0" xfId="1" applyFont="1" applyProtection="1">
      <protection locked="0"/>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cellXfs>
  <cellStyles count="2">
    <cellStyle name="Normal" xfId="0" builtinId="0"/>
    <cellStyle name="Normal 2"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Competency Score</a:t>
            </a:r>
          </a:p>
        </c:rich>
      </c:tx>
      <c:layout/>
      <c:overlay val="0"/>
    </c:title>
    <c:autoTitleDeleted val="0"/>
    <c:plotArea>
      <c:layout>
        <c:manualLayout>
          <c:layoutTarget val="inner"/>
          <c:xMode val="edge"/>
          <c:yMode val="edge"/>
          <c:x val="0.28161812297734629"/>
          <c:y val="0.24577638665430679"/>
          <c:w val="0.52819860017497811"/>
          <c:h val="0.71958023893902989"/>
        </c:manualLayout>
      </c:layout>
      <c:radarChart>
        <c:radarStyle val="marker"/>
        <c:varyColors val="0"/>
        <c:ser>
          <c:idx val="0"/>
          <c:order val="0"/>
          <c:tx>
            <c:strRef>
              <c:f>Totals!$B$1</c:f>
              <c:strCache>
                <c:ptCount val="1"/>
                <c:pt idx="0">
                  <c:v>Self</c:v>
                </c:pt>
              </c:strCache>
            </c:strRef>
          </c:tx>
          <c:marker>
            <c:symbol val="none"/>
          </c:marker>
          <c:dLbls>
            <c:delete val="1"/>
          </c:dLbls>
          <c:cat>
            <c:strRef>
              <c:f>(Totals!$A$7,Totals!$A$17,Totals!$A$20)</c:f>
              <c:strCache>
                <c:ptCount val="3"/>
                <c:pt idx="0">
                  <c:v>Performance Score:</c:v>
                </c:pt>
                <c:pt idx="1">
                  <c:v>Personal Score:</c:v>
                </c:pt>
                <c:pt idx="2">
                  <c:v>Knowledge Score:</c:v>
                </c:pt>
              </c:strCache>
            </c:strRef>
          </c:cat>
          <c:val>
            <c:numRef>
              <c:f>(Totals!$B$7,Totals!$B$17,Totals!$B$20)</c:f>
              <c:numCache>
                <c:formatCode>0.00</c:formatCode>
                <c:ptCount val="3"/>
                <c:pt idx="0">
                  <c:v>0</c:v>
                </c:pt>
                <c:pt idx="1">
                  <c:v>0</c:v>
                </c:pt>
                <c:pt idx="2">
                  <c:v>3</c:v>
                </c:pt>
              </c:numCache>
            </c:numRef>
          </c:val>
        </c:ser>
        <c:ser>
          <c:idx val="1"/>
          <c:order val="1"/>
          <c:tx>
            <c:strRef>
              <c:f>Totals!$C$1</c:f>
              <c:strCache>
                <c:ptCount val="1"/>
                <c:pt idx="0">
                  <c:v>Reviewer</c:v>
                </c:pt>
              </c:strCache>
            </c:strRef>
          </c:tx>
          <c:marker>
            <c:symbol val="none"/>
          </c:marker>
          <c:dLbls>
            <c:delete val="1"/>
          </c:dLbls>
          <c:val>
            <c:numRef>
              <c:f>(Totals!$C$7,Totals!$C$17,Totals!$C$20)</c:f>
              <c:numCache>
                <c:formatCode>0.00</c:formatCode>
                <c:ptCount val="3"/>
                <c:pt idx="0">
                  <c:v>0</c:v>
                </c:pt>
                <c:pt idx="1">
                  <c:v>0</c:v>
                </c:pt>
                <c:pt idx="2">
                  <c:v>2.5</c:v>
                </c:pt>
              </c:numCache>
            </c:numRef>
          </c:val>
        </c:ser>
        <c:dLbls>
          <c:showLegendKey val="0"/>
          <c:showVal val="1"/>
          <c:showCatName val="0"/>
          <c:showSerName val="0"/>
          <c:showPercent val="0"/>
          <c:showBubbleSize val="0"/>
        </c:dLbls>
        <c:axId val="295218440"/>
        <c:axId val="295226816"/>
      </c:radarChart>
      <c:catAx>
        <c:axId val="295218440"/>
        <c:scaling>
          <c:orientation val="minMax"/>
        </c:scaling>
        <c:delete val="0"/>
        <c:axPos val="b"/>
        <c:majorGridlines/>
        <c:numFmt formatCode="General" sourceLinked="0"/>
        <c:majorTickMark val="none"/>
        <c:minorTickMark val="none"/>
        <c:tickLblPos val="nextTo"/>
        <c:spPr>
          <a:ln w="9525">
            <a:noFill/>
          </a:ln>
        </c:spPr>
        <c:crossAx val="295226816"/>
        <c:crosses val="autoZero"/>
        <c:auto val="1"/>
        <c:lblAlgn val="ctr"/>
        <c:lblOffset val="100"/>
        <c:noMultiLvlLbl val="0"/>
      </c:catAx>
      <c:valAx>
        <c:axId val="295226816"/>
        <c:scaling>
          <c:orientation val="minMax"/>
          <c:max val="5"/>
          <c:min val="0"/>
        </c:scaling>
        <c:delete val="0"/>
        <c:axPos val="l"/>
        <c:majorGridlines/>
        <c:numFmt formatCode="0.00" sourceLinked="1"/>
        <c:majorTickMark val="none"/>
        <c:minorTickMark val="none"/>
        <c:tickLblPos val="nextTo"/>
        <c:crossAx val="295218440"/>
        <c:crosses val="autoZero"/>
        <c:crossBetween val="between"/>
        <c:majorUnit val="1"/>
      </c:valAx>
    </c:plotArea>
    <c:legend>
      <c:legendPos val="l"/>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247650</xdr:colOff>
      <xdr:row>1</xdr:row>
      <xdr:rowOff>9525</xdr:rowOff>
    </xdr:from>
    <xdr:to>
      <xdr:col>9</xdr:col>
      <xdr:colOff>514350</xdr:colOff>
      <xdr:row>16</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heetViews>
  <sheetFormatPr defaultRowHeight="14.5" x14ac:dyDescent="0.35"/>
  <cols>
    <col min="1" max="1" width="140.7265625" style="30" customWidth="1"/>
    <col min="2" max="256" width="9.1796875" style="30"/>
    <col min="257" max="257" width="88" style="30" bestFit="1" customWidth="1"/>
    <col min="258" max="512" width="9.1796875" style="30"/>
    <col min="513" max="513" width="88" style="30" bestFit="1" customWidth="1"/>
    <col min="514" max="768" width="9.1796875" style="30"/>
    <col min="769" max="769" width="88" style="30" bestFit="1" customWidth="1"/>
    <col min="770" max="1024" width="9.1796875" style="30"/>
    <col min="1025" max="1025" width="88" style="30" bestFit="1" customWidth="1"/>
    <col min="1026" max="1280" width="9.1796875" style="30"/>
    <col min="1281" max="1281" width="88" style="30" bestFit="1" customWidth="1"/>
    <col min="1282" max="1536" width="9.1796875" style="30"/>
    <col min="1537" max="1537" width="88" style="30" bestFit="1" customWidth="1"/>
    <col min="1538" max="1792" width="9.1796875" style="30"/>
    <col min="1793" max="1793" width="88" style="30" bestFit="1" customWidth="1"/>
    <col min="1794" max="2048" width="9.1796875" style="30"/>
    <col min="2049" max="2049" width="88" style="30" bestFit="1" customWidth="1"/>
    <col min="2050" max="2304" width="9.1796875" style="30"/>
    <col min="2305" max="2305" width="88" style="30" bestFit="1" customWidth="1"/>
    <col min="2306" max="2560" width="9.1796875" style="30"/>
    <col min="2561" max="2561" width="88" style="30" bestFit="1" customWidth="1"/>
    <col min="2562" max="2816" width="9.1796875" style="30"/>
    <col min="2817" max="2817" width="88" style="30" bestFit="1" customWidth="1"/>
    <col min="2818" max="3072" width="9.1796875" style="30"/>
    <col min="3073" max="3073" width="88" style="30" bestFit="1" customWidth="1"/>
    <col min="3074" max="3328" width="9.1796875" style="30"/>
    <col min="3329" max="3329" width="88" style="30" bestFit="1" customWidth="1"/>
    <col min="3330" max="3584" width="9.1796875" style="30"/>
    <col min="3585" max="3585" width="88" style="30" bestFit="1" customWidth="1"/>
    <col min="3586" max="3840" width="9.1796875" style="30"/>
    <col min="3841" max="3841" width="88" style="30" bestFit="1" customWidth="1"/>
    <col min="3842" max="4096" width="9.1796875" style="30"/>
    <col min="4097" max="4097" width="88" style="30" bestFit="1" customWidth="1"/>
    <col min="4098" max="4352" width="9.1796875" style="30"/>
    <col min="4353" max="4353" width="88" style="30" bestFit="1" customWidth="1"/>
    <col min="4354" max="4608" width="9.1796875" style="30"/>
    <col min="4609" max="4609" width="88" style="30" bestFit="1" customWidth="1"/>
    <col min="4610" max="4864" width="9.1796875" style="30"/>
    <col min="4865" max="4865" width="88" style="30" bestFit="1" customWidth="1"/>
    <col min="4866" max="5120" width="9.1796875" style="30"/>
    <col min="5121" max="5121" width="88" style="30" bestFit="1" customWidth="1"/>
    <col min="5122" max="5376" width="9.1796875" style="30"/>
    <col min="5377" max="5377" width="88" style="30" bestFit="1" customWidth="1"/>
    <col min="5378" max="5632" width="9.1796875" style="30"/>
    <col min="5633" max="5633" width="88" style="30" bestFit="1" customWidth="1"/>
    <col min="5634" max="5888" width="9.1796875" style="30"/>
    <col min="5889" max="5889" width="88" style="30" bestFit="1" customWidth="1"/>
    <col min="5890" max="6144" width="9.1796875" style="30"/>
    <col min="6145" max="6145" width="88" style="30" bestFit="1" customWidth="1"/>
    <col min="6146" max="6400" width="9.1796875" style="30"/>
    <col min="6401" max="6401" width="88" style="30" bestFit="1" customWidth="1"/>
    <col min="6402" max="6656" width="9.1796875" style="30"/>
    <col min="6657" max="6657" width="88" style="30" bestFit="1" customWidth="1"/>
    <col min="6658" max="6912" width="9.1796875" style="30"/>
    <col min="6913" max="6913" width="88" style="30" bestFit="1" customWidth="1"/>
    <col min="6914" max="7168" width="9.1796875" style="30"/>
    <col min="7169" max="7169" width="88" style="30" bestFit="1" customWidth="1"/>
    <col min="7170" max="7424" width="9.1796875" style="30"/>
    <col min="7425" max="7425" width="88" style="30" bestFit="1" customWidth="1"/>
    <col min="7426" max="7680" width="9.1796875" style="30"/>
    <col min="7681" max="7681" width="88" style="30" bestFit="1" customWidth="1"/>
    <col min="7682" max="7936" width="9.1796875" style="30"/>
    <col min="7937" max="7937" width="88" style="30" bestFit="1" customWidth="1"/>
    <col min="7938" max="8192" width="9.1796875" style="30"/>
    <col min="8193" max="8193" width="88" style="30" bestFit="1" customWidth="1"/>
    <col min="8194" max="8448" width="9.1796875" style="30"/>
    <col min="8449" max="8449" width="88" style="30" bestFit="1" customWidth="1"/>
    <col min="8450" max="8704" width="9.1796875" style="30"/>
    <col min="8705" max="8705" width="88" style="30" bestFit="1" customWidth="1"/>
    <col min="8706" max="8960" width="9.1796875" style="30"/>
    <col min="8961" max="8961" width="88" style="30" bestFit="1" customWidth="1"/>
    <col min="8962" max="9216" width="9.1796875" style="30"/>
    <col min="9217" max="9217" width="88" style="30" bestFit="1" customWidth="1"/>
    <col min="9218" max="9472" width="9.1796875" style="30"/>
    <col min="9473" max="9473" width="88" style="30" bestFit="1" customWidth="1"/>
    <col min="9474" max="9728" width="9.1796875" style="30"/>
    <col min="9729" max="9729" width="88" style="30" bestFit="1" customWidth="1"/>
    <col min="9730" max="9984" width="9.1796875" style="30"/>
    <col min="9985" max="9985" width="88" style="30" bestFit="1" customWidth="1"/>
    <col min="9986" max="10240" width="9.1796875" style="30"/>
    <col min="10241" max="10241" width="88" style="30" bestFit="1" customWidth="1"/>
    <col min="10242" max="10496" width="9.1796875" style="30"/>
    <col min="10497" max="10497" width="88" style="30" bestFit="1" customWidth="1"/>
    <col min="10498" max="10752" width="9.1796875" style="30"/>
    <col min="10753" max="10753" width="88" style="30" bestFit="1" customWidth="1"/>
    <col min="10754" max="11008" width="9.1796875" style="30"/>
    <col min="11009" max="11009" width="88" style="30" bestFit="1" customWidth="1"/>
    <col min="11010" max="11264" width="9.1796875" style="30"/>
    <col min="11265" max="11265" width="88" style="30" bestFit="1" customWidth="1"/>
    <col min="11266" max="11520" width="9.1796875" style="30"/>
    <col min="11521" max="11521" width="88" style="30" bestFit="1" customWidth="1"/>
    <col min="11522" max="11776" width="9.1796875" style="30"/>
    <col min="11777" max="11777" width="88" style="30" bestFit="1" customWidth="1"/>
    <col min="11778" max="12032" width="9.1796875" style="30"/>
    <col min="12033" max="12033" width="88" style="30" bestFit="1" customWidth="1"/>
    <col min="12034" max="12288" width="9.1796875" style="30"/>
    <col min="12289" max="12289" width="88" style="30" bestFit="1" customWidth="1"/>
    <col min="12290" max="12544" width="9.1796875" style="30"/>
    <col min="12545" max="12545" width="88" style="30" bestFit="1" customWidth="1"/>
    <col min="12546" max="12800" width="9.1796875" style="30"/>
    <col min="12801" max="12801" width="88" style="30" bestFit="1" customWidth="1"/>
    <col min="12802" max="13056" width="9.1796875" style="30"/>
    <col min="13057" max="13057" width="88" style="30" bestFit="1" customWidth="1"/>
    <col min="13058" max="13312" width="9.1796875" style="30"/>
    <col min="13313" max="13313" width="88" style="30" bestFit="1" customWidth="1"/>
    <col min="13314" max="13568" width="9.1796875" style="30"/>
    <col min="13569" max="13569" width="88" style="30" bestFit="1" customWidth="1"/>
    <col min="13570" max="13824" width="9.1796875" style="30"/>
    <col min="13825" max="13825" width="88" style="30" bestFit="1" customWidth="1"/>
    <col min="13826" max="14080" width="9.1796875" style="30"/>
    <col min="14081" max="14081" width="88" style="30" bestFit="1" customWidth="1"/>
    <col min="14082" max="14336" width="9.1796875" style="30"/>
    <col min="14337" max="14337" width="88" style="30" bestFit="1" customWidth="1"/>
    <col min="14338" max="14592" width="9.1796875" style="30"/>
    <col min="14593" max="14593" width="88" style="30" bestFit="1" customWidth="1"/>
    <col min="14594" max="14848" width="9.1796875" style="30"/>
    <col min="14849" max="14849" width="88" style="30" bestFit="1" customWidth="1"/>
    <col min="14850" max="15104" width="9.1796875" style="30"/>
    <col min="15105" max="15105" width="88" style="30" bestFit="1" customWidth="1"/>
    <col min="15106" max="15360" width="9.1796875" style="30"/>
    <col min="15361" max="15361" width="88" style="30" bestFit="1" customWidth="1"/>
    <col min="15362" max="15616" width="9.1796875" style="30"/>
    <col min="15617" max="15617" width="88" style="30" bestFit="1" customWidth="1"/>
    <col min="15618" max="15872" width="9.1796875" style="30"/>
    <col min="15873" max="15873" width="88" style="30" bestFit="1" customWidth="1"/>
    <col min="15874" max="16128" width="9.1796875" style="30"/>
    <col min="16129" max="16129" width="88" style="30" bestFit="1" customWidth="1"/>
    <col min="16130" max="16384" width="9.1796875" style="30"/>
  </cols>
  <sheetData>
    <row r="1" spans="1:1" x14ac:dyDescent="0.35">
      <c r="A1" s="32"/>
    </row>
    <row r="2" spans="1:1" ht="18.5" x14ac:dyDescent="0.45">
      <c r="A2" s="29" t="s">
        <v>451</v>
      </c>
    </row>
    <row r="4" spans="1:1" x14ac:dyDescent="0.35">
      <c r="A4" s="30" t="s">
        <v>461</v>
      </c>
    </row>
    <row r="5" spans="1:1" x14ac:dyDescent="0.35">
      <c r="A5" s="30" t="s">
        <v>460</v>
      </c>
    </row>
    <row r="7" spans="1:1" x14ac:dyDescent="0.35">
      <c r="A7" s="30" t="s">
        <v>465</v>
      </c>
    </row>
    <row r="8" spans="1:1" x14ac:dyDescent="0.35">
      <c r="A8" s="30" t="s">
        <v>453</v>
      </c>
    </row>
    <row r="9" spans="1:1" x14ac:dyDescent="0.35">
      <c r="A9" s="30" t="s">
        <v>454</v>
      </c>
    </row>
    <row r="10" spans="1:1" x14ac:dyDescent="0.35">
      <c r="A10" s="30" t="s">
        <v>462</v>
      </c>
    </row>
    <row r="11" spans="1:1" x14ac:dyDescent="0.35">
      <c r="A11" s="30" t="s">
        <v>496</v>
      </c>
    </row>
    <row r="12" spans="1:1" x14ac:dyDescent="0.35">
      <c r="A12" s="30" t="s">
        <v>463</v>
      </c>
    </row>
    <row r="13" spans="1:1" x14ac:dyDescent="0.35">
      <c r="A13" s="30" t="s">
        <v>466</v>
      </c>
    </row>
    <row r="14" spans="1:1" x14ac:dyDescent="0.35">
      <c r="A14" s="30" t="s">
        <v>536</v>
      </c>
    </row>
    <row r="16" spans="1:1" x14ac:dyDescent="0.35">
      <c r="A16" s="30" t="s">
        <v>537</v>
      </c>
    </row>
    <row r="17" spans="1:1" x14ac:dyDescent="0.35">
      <c r="A17" s="30" t="s">
        <v>538</v>
      </c>
    </row>
    <row r="19" spans="1:1" x14ac:dyDescent="0.35">
      <c r="A19" s="30" t="s">
        <v>455</v>
      </c>
    </row>
    <row r="20" spans="1:1" x14ac:dyDescent="0.35">
      <c r="A20" s="30" t="s">
        <v>456</v>
      </c>
    </row>
    <row r="21" spans="1:1" x14ac:dyDescent="0.35">
      <c r="A21" s="30" t="s">
        <v>457</v>
      </c>
    </row>
    <row r="22" spans="1:1" x14ac:dyDescent="0.35">
      <c r="A22" s="30" t="s">
        <v>452</v>
      </c>
    </row>
    <row r="24" spans="1:1" x14ac:dyDescent="0.35">
      <c r="A24" s="30" t="s">
        <v>458</v>
      </c>
    </row>
    <row r="25" spans="1:1" x14ac:dyDescent="0.35">
      <c r="A25" s="30" t="s">
        <v>459</v>
      </c>
    </row>
  </sheetData>
  <sheetProtection sheet="1" objects="1" scenarios="1" selectLockedCells="1"/>
  <pageMargins left="0.5" right="0.5" top="1" bottom="0.5" header="0.5" footer="0.2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306</v>
      </c>
      <c r="B2" s="37"/>
      <c r="C2" s="37"/>
      <c r="D2" s="38"/>
      <c r="G2" s="2" t="s">
        <v>422</v>
      </c>
    </row>
    <row r="3" spans="1:7" ht="39" x14ac:dyDescent="0.3">
      <c r="A3" s="14" t="s">
        <v>307</v>
      </c>
      <c r="B3" s="17" t="s">
        <v>497</v>
      </c>
      <c r="C3" s="21"/>
      <c r="D3" s="21"/>
      <c r="E3" s="11">
        <f>IF(C3="Meets",3,IF(C3="Exceeds",5,IF(C3="NA","",0)))</f>
        <v>0</v>
      </c>
      <c r="F3" s="11">
        <f>IF(D3="Meets",3,IF(D3="Exceeds",5,IF(D3="NA","",0)))</f>
        <v>0</v>
      </c>
      <c r="G3" s="23"/>
    </row>
    <row r="4" spans="1:7" ht="26" x14ac:dyDescent="0.3">
      <c r="A4" s="14" t="s">
        <v>415</v>
      </c>
      <c r="B4" s="14" t="s">
        <v>498</v>
      </c>
      <c r="C4" s="21"/>
      <c r="D4" s="21"/>
      <c r="E4" s="11">
        <f t="shared" ref="E4:E7" si="0">IF(C4="Meets",3,IF(C4="Exceeds",5,IF(C4="NA","",0)))</f>
        <v>0</v>
      </c>
      <c r="F4" s="11">
        <f t="shared" ref="F4:F7" si="1">IF(D4="Meets",3,IF(D4="Exceeds",5,IF(D4="NA","",0)))</f>
        <v>0</v>
      </c>
      <c r="G4" s="23"/>
    </row>
    <row r="5" spans="1:7" ht="26" x14ac:dyDescent="0.3">
      <c r="A5" s="14" t="s">
        <v>416</v>
      </c>
      <c r="B5" s="27" t="s">
        <v>309</v>
      </c>
      <c r="C5" s="21" t="s">
        <v>375</v>
      </c>
      <c r="D5" s="21"/>
      <c r="E5" s="11" t="str">
        <f t="shared" si="0"/>
        <v/>
      </c>
      <c r="F5" s="11">
        <f t="shared" si="1"/>
        <v>0</v>
      </c>
      <c r="G5" s="23"/>
    </row>
    <row r="6" spans="1:7" x14ac:dyDescent="0.3">
      <c r="A6" s="14" t="s">
        <v>310</v>
      </c>
      <c r="B6" s="27" t="s">
        <v>308</v>
      </c>
      <c r="C6" s="21" t="s">
        <v>375</v>
      </c>
      <c r="D6" s="21"/>
      <c r="E6" s="11" t="str">
        <f t="shared" si="0"/>
        <v/>
      </c>
      <c r="F6" s="11">
        <f t="shared" si="1"/>
        <v>0</v>
      </c>
      <c r="G6" s="23"/>
    </row>
    <row r="7" spans="1:7" ht="52" x14ac:dyDescent="0.3">
      <c r="A7" s="14" t="s">
        <v>417</v>
      </c>
      <c r="B7" s="14" t="s">
        <v>499</v>
      </c>
      <c r="C7" s="21"/>
      <c r="D7" s="21"/>
      <c r="E7" s="11">
        <f t="shared" si="0"/>
        <v>0</v>
      </c>
      <c r="F7" s="11">
        <f t="shared" si="1"/>
        <v>0</v>
      </c>
      <c r="G7" s="23"/>
    </row>
    <row r="8" spans="1:7" x14ac:dyDescent="0.3">
      <c r="A8" s="36" t="s">
        <v>311</v>
      </c>
      <c r="B8" s="37"/>
      <c r="C8" s="37"/>
      <c r="D8" s="38"/>
      <c r="G8" s="2" t="s">
        <v>431</v>
      </c>
    </row>
    <row r="9" spans="1:7" ht="52" x14ac:dyDescent="0.3">
      <c r="A9" s="14" t="s">
        <v>312</v>
      </c>
      <c r="B9" s="14" t="s">
        <v>500</v>
      </c>
      <c r="C9" s="21"/>
      <c r="D9" s="21"/>
      <c r="E9" s="11">
        <f t="shared" ref="E9:E17" si="2">IF(C9="Meets",3,IF(C9="Exceeds",5,IF(C9="NA","",0)))</f>
        <v>0</v>
      </c>
      <c r="F9" s="11">
        <f t="shared" ref="F9:F17" si="3">IF(D9="Meets",3,IF(D9="Exceeds",5,IF(D9="NA","",0)))</f>
        <v>0</v>
      </c>
      <c r="G9" s="23"/>
    </row>
    <row r="10" spans="1:7" ht="39" x14ac:dyDescent="0.3">
      <c r="A10" s="14" t="s">
        <v>313</v>
      </c>
      <c r="B10" s="14" t="s">
        <v>501</v>
      </c>
      <c r="C10" s="21"/>
      <c r="D10" s="21"/>
      <c r="E10" s="11">
        <f t="shared" si="2"/>
        <v>0</v>
      </c>
      <c r="F10" s="11">
        <f t="shared" si="3"/>
        <v>0</v>
      </c>
      <c r="G10" s="23"/>
    </row>
    <row r="11" spans="1:7" x14ac:dyDescent="0.3">
      <c r="A11" s="14" t="s">
        <v>314</v>
      </c>
      <c r="B11" s="31" t="s">
        <v>315</v>
      </c>
      <c r="C11" s="21"/>
      <c r="D11" s="21"/>
      <c r="E11" s="11">
        <f t="shared" si="2"/>
        <v>0</v>
      </c>
      <c r="F11" s="11">
        <f t="shared" si="3"/>
        <v>0</v>
      </c>
      <c r="G11" s="23"/>
    </row>
    <row r="12" spans="1:7" ht="26" x14ac:dyDescent="0.3">
      <c r="A12" s="14" t="s">
        <v>316</v>
      </c>
      <c r="B12" s="27" t="s">
        <v>317</v>
      </c>
      <c r="C12" s="21" t="s">
        <v>375</v>
      </c>
      <c r="D12" s="21"/>
      <c r="E12" s="11" t="str">
        <f t="shared" si="2"/>
        <v/>
      </c>
      <c r="F12" s="11">
        <f t="shared" si="3"/>
        <v>0</v>
      </c>
      <c r="G12" s="23"/>
    </row>
    <row r="13" spans="1:7" ht="26" x14ac:dyDescent="0.3">
      <c r="A13" s="14" t="s">
        <v>318</v>
      </c>
      <c r="B13" s="27" t="s">
        <v>319</v>
      </c>
      <c r="C13" s="21" t="s">
        <v>375</v>
      </c>
      <c r="D13" s="21"/>
      <c r="E13" s="11" t="str">
        <f t="shared" si="2"/>
        <v/>
      </c>
      <c r="F13" s="11">
        <f t="shared" si="3"/>
        <v>0</v>
      </c>
      <c r="G13" s="23"/>
    </row>
    <row r="14" spans="1:7" x14ac:dyDescent="0.3">
      <c r="A14" s="36" t="s">
        <v>320</v>
      </c>
      <c r="B14" s="37"/>
      <c r="C14" s="37"/>
      <c r="D14" s="38"/>
      <c r="E14" s="11">
        <f t="shared" si="2"/>
        <v>0</v>
      </c>
      <c r="F14" s="11">
        <f t="shared" si="3"/>
        <v>0</v>
      </c>
      <c r="G14" s="2" t="s">
        <v>422</v>
      </c>
    </row>
    <row r="15" spans="1:7" x14ac:dyDescent="0.3">
      <c r="A15" s="14" t="s">
        <v>321</v>
      </c>
      <c r="B15" s="27" t="s">
        <v>322</v>
      </c>
      <c r="C15" s="21" t="s">
        <v>375</v>
      </c>
      <c r="D15" s="21"/>
      <c r="E15" s="11" t="str">
        <f t="shared" si="2"/>
        <v/>
      </c>
      <c r="F15" s="11">
        <f t="shared" si="3"/>
        <v>0</v>
      </c>
      <c r="G15" s="23"/>
    </row>
    <row r="16" spans="1:7" ht="26" x14ac:dyDescent="0.3">
      <c r="A16" s="14" t="s">
        <v>323</v>
      </c>
      <c r="B16" s="27" t="s">
        <v>324</v>
      </c>
      <c r="C16" s="21" t="s">
        <v>375</v>
      </c>
      <c r="D16" s="21"/>
      <c r="E16" s="11" t="str">
        <f t="shared" si="2"/>
        <v/>
      </c>
      <c r="F16" s="11">
        <f t="shared" si="3"/>
        <v>0</v>
      </c>
      <c r="G16" s="23"/>
    </row>
    <row r="17" spans="1:7" x14ac:dyDescent="0.3">
      <c r="A17" s="14" t="s">
        <v>325</v>
      </c>
      <c r="B17" s="27" t="s">
        <v>326</v>
      </c>
      <c r="C17" s="21" t="s">
        <v>375</v>
      </c>
      <c r="D17" s="21"/>
      <c r="E17" s="11" t="str">
        <f t="shared" si="2"/>
        <v/>
      </c>
      <c r="F17" s="11">
        <f t="shared" si="3"/>
        <v>0</v>
      </c>
      <c r="G17" s="23"/>
    </row>
    <row r="18" spans="1:7" x14ac:dyDescent="0.3">
      <c r="A18" s="36" t="s">
        <v>418</v>
      </c>
      <c r="B18" s="37"/>
      <c r="C18" s="37"/>
      <c r="D18" s="38"/>
      <c r="G18" s="2" t="s">
        <v>430</v>
      </c>
    </row>
    <row r="19" spans="1:7" ht="67.5" customHeight="1" x14ac:dyDescent="0.3">
      <c r="A19" s="14" t="s">
        <v>327</v>
      </c>
      <c r="B19" s="14" t="s">
        <v>502</v>
      </c>
      <c r="C19" s="21"/>
      <c r="D19" s="21"/>
      <c r="E19" s="11">
        <f t="shared" ref="E19:E22" si="4">IF(C19="Meets",3,IF(C19="Exceeds",5,IF(C19="NA","",0)))</f>
        <v>0</v>
      </c>
      <c r="F19" s="11">
        <f t="shared" ref="F19:F22" si="5">IF(D19="Meets",3,IF(D19="Exceeds",5,IF(D19="NA","",0)))</f>
        <v>0</v>
      </c>
      <c r="G19" s="23"/>
    </row>
    <row r="20" spans="1:7" ht="52" x14ac:dyDescent="0.3">
      <c r="A20" s="14" t="s">
        <v>328</v>
      </c>
      <c r="B20" s="14" t="s">
        <v>503</v>
      </c>
      <c r="C20" s="21"/>
      <c r="D20" s="21"/>
      <c r="E20" s="11">
        <f t="shared" si="4"/>
        <v>0</v>
      </c>
      <c r="F20" s="11">
        <f t="shared" si="5"/>
        <v>0</v>
      </c>
      <c r="G20" s="23"/>
    </row>
    <row r="21" spans="1:7" ht="52" x14ac:dyDescent="0.3">
      <c r="A21" s="14" t="s">
        <v>329</v>
      </c>
      <c r="B21" s="14" t="s">
        <v>504</v>
      </c>
      <c r="C21" s="21"/>
      <c r="D21" s="21"/>
      <c r="E21" s="11">
        <f t="shared" si="4"/>
        <v>0</v>
      </c>
      <c r="F21" s="11">
        <f t="shared" si="5"/>
        <v>0</v>
      </c>
      <c r="G21" s="23"/>
    </row>
    <row r="22" spans="1:7" ht="52" x14ac:dyDescent="0.3">
      <c r="A22" s="14" t="s">
        <v>330</v>
      </c>
      <c r="B22" s="14" t="s">
        <v>505</v>
      </c>
      <c r="C22" s="21"/>
      <c r="D22" s="21"/>
      <c r="E22" s="11">
        <f t="shared" si="4"/>
        <v>0</v>
      </c>
      <c r="F22" s="11">
        <f t="shared" si="5"/>
        <v>0</v>
      </c>
      <c r="G22" s="23"/>
    </row>
    <row r="23" spans="1:7" x14ac:dyDescent="0.3">
      <c r="G23" s="24"/>
    </row>
    <row r="24" spans="1:7" x14ac:dyDescent="0.3">
      <c r="A24" s="16" t="s">
        <v>41</v>
      </c>
      <c r="B24" s="15" t="s">
        <v>305</v>
      </c>
      <c r="C24" s="5" t="str">
        <f>IF(E24=1,AVERAGE(E3:E7,E9:E13,E15:E17,E19:E22),"")</f>
        <v/>
      </c>
      <c r="D24" s="5" t="str">
        <f>IF(F24=1,AVERAGE(F3:F7,F9:F13,F15:F17,F19:F22),"")</f>
        <v/>
      </c>
      <c r="E24" s="5">
        <f>IF(SUM(E3:E7,E9:E13,E15:E17,E19:E22)&gt;0,1,0)</f>
        <v>0</v>
      </c>
      <c r="F24" s="5">
        <f>IF(SUM(F3:F7,F9:F13,F15:F17,F19:F22)&gt;0,1,0)</f>
        <v>0</v>
      </c>
      <c r="G24" s="24"/>
    </row>
    <row r="25" spans="1:7" x14ac:dyDescent="0.3">
      <c r="A25" s="16" t="s">
        <v>44</v>
      </c>
      <c r="C25" s="9" t="str">
        <f>IF(C24&lt;&gt;"",IF(C24&gt;=4.5,"Exceeds",IF(AND(C24&gt;=2.5,C24&lt;4.5),"Meets","Below")),"NA")</f>
        <v>NA</v>
      </c>
      <c r="D25" s="9" t="str">
        <f>IF(D24&lt;&gt;"",IF(D24&gt;=4.5,"Exceeds",IF(AND(D24&gt;=2.5,D24&lt;4.5),"Meets","Below")),"NA")</f>
        <v>NA</v>
      </c>
      <c r="G25" s="24"/>
    </row>
    <row r="26" spans="1:7" x14ac:dyDescent="0.3">
      <c r="A26" s="16" t="s">
        <v>43</v>
      </c>
      <c r="G26" s="24"/>
    </row>
    <row r="27" spans="1:7" x14ac:dyDescent="0.3">
      <c r="A27" s="16" t="s">
        <v>42</v>
      </c>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4">
    <mergeCell ref="A2:D2"/>
    <mergeCell ref="A8:D8"/>
    <mergeCell ref="A14:D14"/>
    <mergeCell ref="A18:D18"/>
  </mergeCells>
  <dataValidations count="2">
    <dataValidation type="list" allowBlank="1" showInputMessage="1" showErrorMessage="1" errorTitle="Invalid Entry" error="Please select a value from the drop-down list" sqref="C3:D7 C15:D17 C9:D13 C19:D22">
      <formula1>Expectations</formula1>
    </dataValidation>
    <dataValidation type="list" allowBlank="1" showInputMessage="1" showErrorMessage="1" sqref="G2:G22">
      <formula1>Courses</formula1>
    </dataValidation>
  </dataValidations>
  <pageMargins left="0.2" right="0.2" top="0.75" bottom="0.5" header="0.3" footer="0.3"/>
  <pageSetup paperSize="5" orientation="landscape" r:id="rId1"/>
  <headerFooter>
    <oddHeader>&amp;LCompetency Unit: 9.0 Cognitive Ability&amp;C&amp;"-,Bold"&amp;12Project Manager Competency Assessment</oddHeader>
    <oddFooter>&amp;R&amp;9Page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332</v>
      </c>
      <c r="B2" s="37"/>
      <c r="C2" s="37"/>
      <c r="D2" s="38"/>
      <c r="G2" s="2" t="s">
        <v>430</v>
      </c>
    </row>
    <row r="3" spans="1:7" ht="52" x14ac:dyDescent="0.3">
      <c r="A3" s="14" t="s">
        <v>333</v>
      </c>
      <c r="B3" s="17" t="s">
        <v>506</v>
      </c>
      <c r="C3" s="21"/>
      <c r="D3" s="21"/>
      <c r="E3" s="11">
        <f>IF(C3="Meets",3,IF(C3="Exceeds",5,IF(C3="NA","",0)))</f>
        <v>0</v>
      </c>
      <c r="F3" s="11">
        <f>IF(D3="Meets",3,IF(D3="Exceeds",5,IF(D3="NA","",0)))</f>
        <v>0</v>
      </c>
      <c r="G3" s="23"/>
    </row>
    <row r="4" spans="1:7" ht="39" x14ac:dyDescent="0.3">
      <c r="A4" s="14" t="s">
        <v>334</v>
      </c>
      <c r="B4" s="14" t="s">
        <v>507</v>
      </c>
      <c r="C4" s="21"/>
      <c r="D4" s="21"/>
      <c r="E4" s="11">
        <f t="shared" ref="E4:E5" si="0">IF(C4="Meets",3,IF(C4="Exceeds",5,IF(C4="NA","",0)))</f>
        <v>0</v>
      </c>
      <c r="F4" s="11">
        <f t="shared" ref="F4:F5" si="1">IF(D4="Meets",3,IF(D4="Exceeds",5,IF(D4="NA","",0)))</f>
        <v>0</v>
      </c>
      <c r="G4" s="23"/>
    </row>
    <row r="5" spans="1:7" ht="39" x14ac:dyDescent="0.3">
      <c r="A5" s="14" t="s">
        <v>335</v>
      </c>
      <c r="B5" s="14" t="s">
        <v>508</v>
      </c>
      <c r="C5" s="21"/>
      <c r="D5" s="21"/>
      <c r="E5" s="11">
        <f t="shared" si="0"/>
        <v>0</v>
      </c>
      <c r="F5" s="11">
        <f t="shared" si="1"/>
        <v>0</v>
      </c>
      <c r="G5" s="23"/>
    </row>
    <row r="6" spans="1:7" x14ac:dyDescent="0.3">
      <c r="A6" s="36" t="s">
        <v>336</v>
      </c>
      <c r="B6" s="37"/>
      <c r="C6" s="37"/>
      <c r="D6" s="38"/>
      <c r="G6" s="2" t="s">
        <v>431</v>
      </c>
    </row>
    <row r="7" spans="1:7" ht="39" x14ac:dyDescent="0.3">
      <c r="A7" s="14" t="s">
        <v>337</v>
      </c>
      <c r="B7" s="14" t="s">
        <v>509</v>
      </c>
      <c r="C7" s="21"/>
      <c r="D7" s="21"/>
      <c r="E7" s="11">
        <f t="shared" ref="E7:E10" si="2">IF(C7="Meets",3,IF(C7="Exceeds",5,IF(C7="NA","",0)))</f>
        <v>0</v>
      </c>
      <c r="F7" s="11">
        <f t="shared" ref="F7:F10" si="3">IF(D7="Meets",3,IF(D7="Exceeds",5,IF(D7="NA","",0)))</f>
        <v>0</v>
      </c>
      <c r="G7" s="23"/>
    </row>
    <row r="8" spans="1:7" ht="26" x14ac:dyDescent="0.3">
      <c r="A8" s="14" t="s">
        <v>338</v>
      </c>
      <c r="B8" s="14" t="s">
        <v>510</v>
      </c>
      <c r="C8" s="21"/>
      <c r="D8" s="21"/>
      <c r="E8" s="11">
        <f t="shared" si="2"/>
        <v>0</v>
      </c>
      <c r="F8" s="11">
        <f t="shared" si="3"/>
        <v>0</v>
      </c>
      <c r="G8" s="23"/>
    </row>
    <row r="9" spans="1:7" ht="39" x14ac:dyDescent="0.3">
      <c r="A9" s="14" t="s">
        <v>339</v>
      </c>
      <c r="B9" s="27" t="s">
        <v>340</v>
      </c>
      <c r="C9" s="21"/>
      <c r="D9" s="21"/>
      <c r="E9" s="11">
        <f t="shared" si="2"/>
        <v>0</v>
      </c>
      <c r="F9" s="11">
        <f t="shared" si="3"/>
        <v>0</v>
      </c>
      <c r="G9" s="23"/>
    </row>
    <row r="10" spans="1:7" ht="26" x14ac:dyDescent="0.3">
      <c r="A10" s="14" t="s">
        <v>341</v>
      </c>
      <c r="B10" s="27" t="s">
        <v>419</v>
      </c>
      <c r="C10" s="21"/>
      <c r="D10" s="21"/>
      <c r="E10" s="11">
        <f t="shared" si="2"/>
        <v>0</v>
      </c>
      <c r="F10" s="11">
        <f t="shared" si="3"/>
        <v>0</v>
      </c>
      <c r="G10" s="23"/>
    </row>
    <row r="11" spans="1:7" x14ac:dyDescent="0.3">
      <c r="A11" s="36" t="s">
        <v>342</v>
      </c>
      <c r="B11" s="37"/>
      <c r="C11" s="37"/>
      <c r="D11" s="38"/>
      <c r="G11" s="2" t="s">
        <v>430</v>
      </c>
    </row>
    <row r="12" spans="1:7" ht="39" x14ac:dyDescent="0.3">
      <c r="A12" s="14" t="s">
        <v>343</v>
      </c>
      <c r="B12" s="31" t="s">
        <v>511</v>
      </c>
      <c r="C12" s="21"/>
      <c r="D12" s="21"/>
      <c r="E12" s="11">
        <f t="shared" ref="E12:E16" si="4">IF(C12="Meets",3,IF(C12="Exceeds",5,IF(C12="NA","",0)))</f>
        <v>0</v>
      </c>
      <c r="F12" s="11">
        <f t="shared" ref="F12:F16" si="5">IF(D12="Meets",3,IF(D12="Exceeds",5,IF(D12="NA","",0)))</f>
        <v>0</v>
      </c>
      <c r="G12" s="23"/>
    </row>
    <row r="13" spans="1:7" ht="39" x14ac:dyDescent="0.3">
      <c r="A13" s="14" t="s">
        <v>344</v>
      </c>
      <c r="B13" s="31" t="s">
        <v>512</v>
      </c>
      <c r="C13" s="21"/>
      <c r="D13" s="21"/>
      <c r="E13" s="11">
        <f t="shared" si="4"/>
        <v>0</v>
      </c>
      <c r="F13" s="11">
        <f t="shared" si="5"/>
        <v>0</v>
      </c>
      <c r="G13" s="23"/>
    </row>
    <row r="14" spans="1:7" ht="65" x14ac:dyDescent="0.3">
      <c r="A14" s="14" t="s">
        <v>345</v>
      </c>
      <c r="B14" s="14" t="s">
        <v>513</v>
      </c>
      <c r="C14" s="21"/>
      <c r="D14" s="21"/>
      <c r="E14" s="11">
        <f t="shared" si="4"/>
        <v>0</v>
      </c>
      <c r="F14" s="11">
        <f t="shared" si="5"/>
        <v>0</v>
      </c>
      <c r="G14" s="23"/>
    </row>
    <row r="15" spans="1:7" ht="65" x14ac:dyDescent="0.3">
      <c r="A15" s="14" t="s">
        <v>346</v>
      </c>
      <c r="B15" s="14" t="s">
        <v>514</v>
      </c>
      <c r="C15" s="21"/>
      <c r="D15" s="21"/>
      <c r="E15" s="11">
        <f t="shared" si="4"/>
        <v>0</v>
      </c>
      <c r="F15" s="11">
        <f t="shared" si="5"/>
        <v>0</v>
      </c>
      <c r="G15" s="23"/>
    </row>
    <row r="16" spans="1:7" ht="52" x14ac:dyDescent="0.3">
      <c r="A16" s="14" t="s">
        <v>347</v>
      </c>
      <c r="B16" s="14" t="s">
        <v>348</v>
      </c>
      <c r="C16" s="21"/>
      <c r="D16" s="21"/>
      <c r="E16" s="11">
        <f t="shared" si="4"/>
        <v>0</v>
      </c>
      <c r="F16" s="11">
        <f t="shared" si="5"/>
        <v>0</v>
      </c>
      <c r="G16" s="23"/>
    </row>
    <row r="17" spans="1:7" x14ac:dyDescent="0.3">
      <c r="A17" s="36" t="s">
        <v>349</v>
      </c>
      <c r="B17" s="37"/>
      <c r="C17" s="37"/>
      <c r="D17" s="38"/>
      <c r="G17" s="2" t="s">
        <v>430</v>
      </c>
    </row>
    <row r="18" spans="1:7" ht="39" x14ac:dyDescent="0.3">
      <c r="A18" s="14" t="s">
        <v>350</v>
      </c>
      <c r="B18" s="14" t="s">
        <v>515</v>
      </c>
      <c r="C18" s="21"/>
      <c r="D18" s="21"/>
      <c r="E18" s="11">
        <f t="shared" ref="E18:E21" si="6">IF(C18="Meets",3,IF(C18="Exceeds",5,IF(C18="NA","",0)))</f>
        <v>0</v>
      </c>
      <c r="F18" s="11">
        <f t="shared" ref="F18:F21" si="7">IF(D18="Meets",3,IF(D18="Exceeds",5,IF(D18="NA","",0)))</f>
        <v>0</v>
      </c>
      <c r="G18" s="23"/>
    </row>
    <row r="19" spans="1:7" ht="52.5" customHeight="1" x14ac:dyDescent="0.3">
      <c r="A19" s="14" t="s">
        <v>351</v>
      </c>
      <c r="B19" s="14" t="s">
        <v>450</v>
      </c>
      <c r="C19" s="21"/>
      <c r="D19" s="21"/>
      <c r="E19" s="11">
        <f t="shared" si="6"/>
        <v>0</v>
      </c>
      <c r="F19" s="11">
        <f t="shared" si="7"/>
        <v>0</v>
      </c>
      <c r="G19" s="23"/>
    </row>
    <row r="20" spans="1:7" ht="52" x14ac:dyDescent="0.3">
      <c r="A20" s="14" t="s">
        <v>352</v>
      </c>
      <c r="B20" s="14" t="s">
        <v>516</v>
      </c>
      <c r="C20" s="21"/>
      <c r="D20" s="21"/>
      <c r="E20" s="11">
        <f t="shared" si="6"/>
        <v>0</v>
      </c>
      <c r="F20" s="11">
        <f t="shared" si="7"/>
        <v>0</v>
      </c>
      <c r="G20" s="23"/>
    </row>
    <row r="21" spans="1:7" ht="52" x14ac:dyDescent="0.3">
      <c r="A21" s="14" t="s">
        <v>353</v>
      </c>
      <c r="B21" s="14" t="s">
        <v>517</v>
      </c>
      <c r="C21" s="21"/>
      <c r="D21" s="21"/>
      <c r="E21" s="11">
        <f t="shared" si="6"/>
        <v>0</v>
      </c>
      <c r="F21" s="11">
        <f t="shared" si="7"/>
        <v>0</v>
      </c>
      <c r="G21" s="23"/>
    </row>
    <row r="22" spans="1:7" x14ac:dyDescent="0.3">
      <c r="G22" s="26"/>
    </row>
    <row r="23" spans="1:7" x14ac:dyDescent="0.3">
      <c r="A23" s="16" t="s">
        <v>41</v>
      </c>
      <c r="B23" s="15" t="s">
        <v>331</v>
      </c>
      <c r="C23" s="5" t="str">
        <f>IF(E23=1,AVERAGE(E3:E5,E7:E10,E12:E16,E18:E21),"")</f>
        <v/>
      </c>
      <c r="D23" s="5" t="str">
        <f>IF(F23=1,AVERAGE(F3:F5,F7:F10,F12:F16,F18:F21),"")</f>
        <v/>
      </c>
      <c r="E23" s="5">
        <f>IF(SUM(E3:E5,E7:E10,E12:E16,E18:E21)&gt;0,1,0)</f>
        <v>0</v>
      </c>
      <c r="F23" s="5">
        <f>IF(SUM(F3:F5,F7:F10,F12:F16,F18:F21)&gt;0,1,0)</f>
        <v>0</v>
      </c>
      <c r="G23" s="24"/>
    </row>
    <row r="24" spans="1:7" x14ac:dyDescent="0.3">
      <c r="A24" s="16" t="s">
        <v>44</v>
      </c>
      <c r="C24" s="9" t="str">
        <f>IF(C23&lt;&gt;"",IF(C23&gt;=4.5,"Exceeds",IF(AND(C23&gt;=2.5,C23&lt;4.5),"Meets","Below")),"NA")</f>
        <v>NA</v>
      </c>
      <c r="D24" s="9" t="str">
        <f>IF(D23&lt;&gt;"",IF(D23&gt;=4.5,"Exceeds",IF(AND(D23&gt;=2.5,D23&lt;4.5),"Meets","Below")),"NA")</f>
        <v>NA</v>
      </c>
      <c r="G24" s="24"/>
    </row>
    <row r="25" spans="1:7" x14ac:dyDescent="0.3">
      <c r="A25" s="16" t="s">
        <v>43</v>
      </c>
      <c r="G25" s="24"/>
    </row>
    <row r="26" spans="1:7" x14ac:dyDescent="0.3">
      <c r="A26" s="16" t="s">
        <v>42</v>
      </c>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4">
    <mergeCell ref="A2:D2"/>
    <mergeCell ref="A6:D6"/>
    <mergeCell ref="A11:D11"/>
    <mergeCell ref="A17:D17"/>
  </mergeCells>
  <dataValidations count="2">
    <dataValidation type="list" allowBlank="1" showInputMessage="1" showErrorMessage="1" errorTitle="Invalid Entry" error="Please select a value from the drop-down list" sqref="C3:D5 C7:D10 C12:D16 C18:D21">
      <formula1>Expectations</formula1>
    </dataValidation>
    <dataValidation type="list" allowBlank="1" showInputMessage="1" showErrorMessage="1" sqref="G2:G21">
      <formula1>Courses</formula1>
    </dataValidation>
  </dataValidations>
  <pageMargins left="0.2" right="0.2" top="0.75" bottom="0.5" header="0.3" footer="0.3"/>
  <pageSetup paperSize="5" orientation="landscape" r:id="rId1"/>
  <headerFooter>
    <oddHeader>&amp;LCompetency Unit: 10.0 Effectiveness&amp;C&amp;"-,Bold"&amp;12Project Manager Competency Assessment</oddHeader>
    <oddFooter>&amp;R&amp;9Page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354</v>
      </c>
      <c r="B2" s="37"/>
      <c r="C2" s="37"/>
      <c r="D2" s="38"/>
      <c r="G2" s="2" t="s">
        <v>430</v>
      </c>
    </row>
    <row r="3" spans="1:7" ht="39" x14ac:dyDescent="0.3">
      <c r="A3" s="14" t="s">
        <v>355</v>
      </c>
      <c r="B3" s="17" t="s">
        <v>518</v>
      </c>
      <c r="C3" s="21"/>
      <c r="D3" s="21"/>
      <c r="E3" s="11">
        <f>IF(C3="Meets",3,IF(C3="Exceeds",5,IF(C3="NA","",0)))</f>
        <v>0</v>
      </c>
      <c r="F3" s="11">
        <f>IF(D3="Meets",3,IF(D3="Exceeds",5,IF(D3="NA","",0)))</f>
        <v>0</v>
      </c>
      <c r="G3" s="23"/>
    </row>
    <row r="4" spans="1:7" ht="26" x14ac:dyDescent="0.3">
      <c r="A4" s="14" t="s">
        <v>356</v>
      </c>
      <c r="B4" s="14" t="s">
        <v>519</v>
      </c>
      <c r="C4" s="21"/>
      <c r="D4" s="21"/>
      <c r="E4" s="11">
        <f t="shared" ref="E4:E5" si="0">IF(C4="Meets",3,IF(C4="Exceeds",5,IF(C4="NA","",0)))</f>
        <v>0</v>
      </c>
      <c r="F4" s="11">
        <f t="shared" ref="F4:F5" si="1">IF(D4="Meets",3,IF(D4="Exceeds",5,IF(D4="NA","",0)))</f>
        <v>0</v>
      </c>
      <c r="G4" s="23"/>
    </row>
    <row r="5" spans="1:7" ht="39" x14ac:dyDescent="0.3">
      <c r="A5" s="14" t="s">
        <v>357</v>
      </c>
      <c r="B5" s="31" t="s">
        <v>520</v>
      </c>
      <c r="C5" s="21"/>
      <c r="D5" s="21"/>
      <c r="E5" s="11">
        <f t="shared" si="0"/>
        <v>0</v>
      </c>
      <c r="F5" s="11">
        <f t="shared" si="1"/>
        <v>0</v>
      </c>
      <c r="G5" s="23"/>
    </row>
    <row r="6" spans="1:7" x14ac:dyDescent="0.3">
      <c r="A6" s="36" t="s">
        <v>358</v>
      </c>
      <c r="B6" s="37"/>
      <c r="C6" s="37"/>
      <c r="D6" s="38"/>
      <c r="G6" s="2" t="s">
        <v>430</v>
      </c>
    </row>
    <row r="7" spans="1:7" ht="26" x14ac:dyDescent="0.3">
      <c r="A7" s="14" t="s">
        <v>359</v>
      </c>
      <c r="B7" s="27" t="s">
        <v>521</v>
      </c>
      <c r="C7" s="21"/>
      <c r="D7" s="21"/>
      <c r="E7" s="11">
        <f t="shared" ref="E7:E11" si="2">IF(C7="Meets",3,IF(C7="Exceeds",5,IF(C7="NA","",0)))</f>
        <v>0</v>
      </c>
      <c r="F7" s="11">
        <f t="shared" ref="F7:F11" si="3">IF(D7="Meets",3,IF(D7="Exceeds",5,IF(D7="NA","",0)))</f>
        <v>0</v>
      </c>
      <c r="G7" s="23"/>
    </row>
    <row r="8" spans="1:7" ht="39" x14ac:dyDescent="0.3">
      <c r="A8" s="14" t="s">
        <v>360</v>
      </c>
      <c r="B8" s="31" t="s">
        <v>522</v>
      </c>
      <c r="C8" s="21"/>
      <c r="D8" s="21"/>
      <c r="E8" s="11">
        <f t="shared" si="2"/>
        <v>0</v>
      </c>
      <c r="F8" s="11">
        <f t="shared" si="3"/>
        <v>0</v>
      </c>
      <c r="G8" s="23"/>
    </row>
    <row r="9" spans="1:7" ht="26" x14ac:dyDescent="0.3">
      <c r="A9" s="14" t="s">
        <v>361</v>
      </c>
      <c r="B9" s="31" t="s">
        <v>523</v>
      </c>
      <c r="C9" s="21"/>
      <c r="D9" s="21"/>
      <c r="E9" s="11">
        <f t="shared" si="2"/>
        <v>0</v>
      </c>
      <c r="F9" s="11">
        <f t="shared" si="3"/>
        <v>0</v>
      </c>
      <c r="G9" s="23"/>
    </row>
    <row r="10" spans="1:7" ht="39" x14ac:dyDescent="0.3">
      <c r="A10" s="14" t="s">
        <v>362</v>
      </c>
      <c r="B10" s="31" t="s">
        <v>524</v>
      </c>
      <c r="C10" s="21"/>
      <c r="D10" s="21"/>
      <c r="E10" s="11">
        <f t="shared" si="2"/>
        <v>0</v>
      </c>
      <c r="F10" s="11">
        <f t="shared" si="3"/>
        <v>0</v>
      </c>
      <c r="G10" s="23"/>
    </row>
    <row r="11" spans="1:7" ht="52" x14ac:dyDescent="0.3">
      <c r="A11" s="14" t="s">
        <v>363</v>
      </c>
      <c r="B11" s="27" t="s">
        <v>525</v>
      </c>
      <c r="C11" s="21"/>
      <c r="D11" s="21"/>
      <c r="E11" s="11">
        <f t="shared" si="2"/>
        <v>0</v>
      </c>
      <c r="F11" s="11">
        <f t="shared" si="3"/>
        <v>0</v>
      </c>
      <c r="G11" s="23"/>
    </row>
    <row r="12" spans="1:7" x14ac:dyDescent="0.3">
      <c r="A12" s="36" t="s">
        <v>364</v>
      </c>
      <c r="B12" s="37"/>
      <c r="C12" s="37"/>
      <c r="D12" s="38"/>
      <c r="G12" s="2" t="s">
        <v>431</v>
      </c>
    </row>
    <row r="13" spans="1:7" ht="65" x14ac:dyDescent="0.3">
      <c r="A13" s="14" t="s">
        <v>365</v>
      </c>
      <c r="B13" s="27" t="s">
        <v>526</v>
      </c>
      <c r="C13" s="21"/>
      <c r="D13" s="21"/>
      <c r="E13" s="11">
        <f t="shared" ref="E13:E15" si="4">IF(C13="Meets",3,IF(C13="Exceeds",5,IF(C13="NA","",0)))</f>
        <v>0</v>
      </c>
      <c r="F13" s="11">
        <f t="shared" ref="F13:F15" si="5">IF(D13="Meets",3,IF(D13="Exceeds",5,IF(D13="NA","",0)))</f>
        <v>0</v>
      </c>
      <c r="G13" s="23"/>
    </row>
    <row r="14" spans="1:7" ht="39" x14ac:dyDescent="0.3">
      <c r="A14" s="14" t="s">
        <v>366</v>
      </c>
      <c r="B14" s="31" t="s">
        <v>527</v>
      </c>
      <c r="C14" s="21"/>
      <c r="D14" s="21"/>
      <c r="E14" s="11">
        <f t="shared" si="4"/>
        <v>0</v>
      </c>
      <c r="F14" s="11">
        <f t="shared" si="5"/>
        <v>0</v>
      </c>
      <c r="G14" s="23"/>
    </row>
    <row r="15" spans="1:7" ht="52" x14ac:dyDescent="0.3">
      <c r="A15" s="14" t="s">
        <v>367</v>
      </c>
      <c r="B15" s="31" t="s">
        <v>528</v>
      </c>
      <c r="C15" s="21"/>
      <c r="D15" s="21"/>
      <c r="E15" s="11">
        <f t="shared" si="4"/>
        <v>0</v>
      </c>
      <c r="F15" s="11">
        <f t="shared" si="5"/>
        <v>0</v>
      </c>
      <c r="G15" s="23"/>
    </row>
    <row r="16" spans="1:7" x14ac:dyDescent="0.3">
      <c r="A16" s="36" t="s">
        <v>368</v>
      </c>
      <c r="B16" s="37"/>
      <c r="C16" s="37"/>
      <c r="D16" s="38"/>
      <c r="G16" s="2" t="s">
        <v>430</v>
      </c>
    </row>
    <row r="17" spans="1:7" ht="39" x14ac:dyDescent="0.3">
      <c r="A17" s="14" t="s">
        <v>369</v>
      </c>
      <c r="B17" s="27" t="s">
        <v>529</v>
      </c>
      <c r="C17" s="21"/>
      <c r="D17" s="21"/>
      <c r="E17" s="11">
        <f t="shared" ref="E17:E20" si="6">IF(C17="Meets",3,IF(C17="Exceeds",5,IF(C17="NA","",0)))</f>
        <v>0</v>
      </c>
      <c r="F17" s="11">
        <f t="shared" ref="F17:F20" si="7">IF(D17="Meets",3,IF(D17="Exceeds",5,IF(D17="NA","",0)))</f>
        <v>0</v>
      </c>
      <c r="G17" s="23"/>
    </row>
    <row r="18" spans="1:7" ht="52" x14ac:dyDescent="0.3">
      <c r="A18" s="14" t="s">
        <v>370</v>
      </c>
      <c r="B18" s="27" t="s">
        <v>530</v>
      </c>
      <c r="C18" s="21"/>
      <c r="D18" s="21"/>
      <c r="E18" s="11">
        <f t="shared" si="6"/>
        <v>0</v>
      </c>
      <c r="F18" s="11">
        <f t="shared" si="7"/>
        <v>0</v>
      </c>
      <c r="G18" s="23"/>
    </row>
    <row r="19" spans="1:7" ht="26" x14ac:dyDescent="0.3">
      <c r="A19" s="14" t="s">
        <v>420</v>
      </c>
      <c r="B19" s="31" t="s">
        <v>531</v>
      </c>
      <c r="C19" s="21"/>
      <c r="D19" s="21"/>
      <c r="E19" s="11">
        <f t="shared" si="6"/>
        <v>0</v>
      </c>
      <c r="F19" s="11">
        <f t="shared" si="7"/>
        <v>0</v>
      </c>
      <c r="G19" s="23"/>
    </row>
    <row r="20" spans="1:7" ht="52" x14ac:dyDescent="0.3">
      <c r="A20" s="14" t="s">
        <v>371</v>
      </c>
      <c r="B20" s="31" t="s">
        <v>532</v>
      </c>
      <c r="C20" s="21"/>
      <c r="D20" s="21"/>
      <c r="E20" s="11">
        <f t="shared" si="6"/>
        <v>0</v>
      </c>
      <c r="F20" s="11">
        <f t="shared" si="7"/>
        <v>0</v>
      </c>
      <c r="G20" s="23"/>
    </row>
    <row r="21" spans="1:7" x14ac:dyDescent="0.3">
      <c r="A21" s="36" t="s">
        <v>372</v>
      </c>
      <c r="B21" s="37"/>
      <c r="C21" s="37"/>
      <c r="D21" s="38"/>
      <c r="G21" s="2" t="s">
        <v>430</v>
      </c>
    </row>
    <row r="22" spans="1:7" ht="52" x14ac:dyDescent="0.3">
      <c r="A22" s="14" t="s">
        <v>373</v>
      </c>
      <c r="B22" s="27" t="s">
        <v>533</v>
      </c>
      <c r="C22" s="21"/>
      <c r="D22" s="21"/>
      <c r="E22" s="11">
        <f t="shared" ref="E22:E24" si="8">IF(C22="Meets",3,IF(C22="Exceeds",5,IF(C22="NA","",0)))</f>
        <v>0</v>
      </c>
      <c r="F22" s="11">
        <f t="shared" ref="F22:F24" si="9">IF(D22="Meets",3,IF(D22="Exceeds",5,IF(D22="NA","",0)))</f>
        <v>0</v>
      </c>
      <c r="G22" s="23"/>
    </row>
    <row r="23" spans="1:7" ht="52" x14ac:dyDescent="0.3">
      <c r="A23" s="14" t="s">
        <v>374</v>
      </c>
      <c r="B23" s="31" t="s">
        <v>534</v>
      </c>
      <c r="C23" s="21"/>
      <c r="D23" s="21"/>
      <c r="E23" s="11">
        <f t="shared" si="8"/>
        <v>0</v>
      </c>
      <c r="F23" s="11">
        <f t="shared" si="9"/>
        <v>0</v>
      </c>
      <c r="G23" s="23"/>
    </row>
    <row r="24" spans="1:7" ht="39" x14ac:dyDescent="0.3">
      <c r="A24" s="14" t="s">
        <v>421</v>
      </c>
      <c r="B24" s="31" t="s">
        <v>535</v>
      </c>
      <c r="C24" s="21"/>
      <c r="D24" s="21"/>
      <c r="E24" s="11">
        <f t="shared" si="8"/>
        <v>0</v>
      </c>
      <c r="F24" s="11">
        <f t="shared" si="9"/>
        <v>0</v>
      </c>
      <c r="G24" s="23"/>
    </row>
    <row r="25" spans="1:7" x14ac:dyDescent="0.3">
      <c r="G25" s="24"/>
    </row>
    <row r="26" spans="1:7" x14ac:dyDescent="0.3">
      <c r="A26" s="16" t="s">
        <v>41</v>
      </c>
      <c r="B26" s="15" t="s">
        <v>331</v>
      </c>
      <c r="C26" s="5" t="str">
        <f>IF(E26=1,AVERAGE(E3:E5,E7:E11,E13:E15,E17:E20,E22:E24),"")</f>
        <v/>
      </c>
      <c r="D26" s="5" t="str">
        <f>IF(F26=1,AVERAGE(F3:F5,F7:F11,F13:F15,F17:F20,F22:F24),"")</f>
        <v/>
      </c>
      <c r="E26" s="5">
        <f>IF(SUM(E3:E5,E7:E11,E13:E15,E17:E20,E22:E24)&gt;0,1,0)</f>
        <v>0</v>
      </c>
      <c r="F26" s="5">
        <f>IF(SUM(F3:F5,F7:F11,F13:F15,F17:F20,F22:F24)&gt;0,1,0)</f>
        <v>0</v>
      </c>
      <c r="G26" s="24"/>
    </row>
    <row r="27" spans="1:7" x14ac:dyDescent="0.3">
      <c r="A27" s="16" t="s">
        <v>44</v>
      </c>
      <c r="C27" s="9" t="str">
        <f>IF(C26&lt;&gt;"",IF(C26&gt;=4.5,"Exceeds",IF(AND(C26&gt;=2.5,C26&lt;4.5),"Meets","Below")),"NA")</f>
        <v>NA</v>
      </c>
      <c r="D27" s="9" t="str">
        <f>IF(D26&lt;&gt;"",IF(D26&gt;=4.5,"Exceeds",IF(AND(D26&gt;=2.5,D26&lt;4.5),"Meets","Below")),"NA")</f>
        <v>NA</v>
      </c>
      <c r="G27" s="24"/>
    </row>
    <row r="28" spans="1:7" x14ac:dyDescent="0.3">
      <c r="A28" s="16" t="s">
        <v>43</v>
      </c>
      <c r="G28" s="24"/>
    </row>
    <row r="29" spans="1:7" x14ac:dyDescent="0.3">
      <c r="A29" s="16" t="s">
        <v>42</v>
      </c>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5">
    <mergeCell ref="A2:D2"/>
    <mergeCell ref="A6:D6"/>
    <mergeCell ref="A12:D12"/>
    <mergeCell ref="A16:D16"/>
    <mergeCell ref="A21:D21"/>
  </mergeCells>
  <dataValidations count="2">
    <dataValidation type="list" allowBlank="1" showInputMessage="1" showErrorMessage="1" errorTitle="Invalid Entry" error="Please select a value from the drop-down list" sqref="C22:D24 C3:D5 C17:D20 C13:D15 C7:D11">
      <formula1>Expectations</formula1>
    </dataValidation>
    <dataValidation type="list" allowBlank="1" showInputMessage="1" showErrorMessage="1" sqref="G2:G24">
      <formula1>Courses</formula1>
    </dataValidation>
  </dataValidations>
  <pageMargins left="0.2" right="0.2" top="0.75" bottom="0.5" header="0.3" footer="0.3"/>
  <pageSetup paperSize="5" orientation="landscape" r:id="rId1"/>
  <headerFooter>
    <oddHeader>&amp;LCompetency Unit: 11.0 Professionalism&amp;C&amp;"-,Bold"&amp;12Project Manager Competency Assessment</oddHeader>
    <oddFooter>&amp;R&amp;9Page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4.5" x14ac:dyDescent="0.35"/>
  <cols>
    <col min="1" max="1" width="23.7265625" customWidth="1"/>
    <col min="2" max="3" width="15.7265625" customWidth="1"/>
  </cols>
  <sheetData>
    <row r="1" spans="1:3" x14ac:dyDescent="0.35">
      <c r="A1" s="20" t="s">
        <v>23</v>
      </c>
      <c r="B1" s="3" t="s">
        <v>36</v>
      </c>
      <c r="C1" s="3" t="s">
        <v>2</v>
      </c>
    </row>
    <row r="2" spans="1:3" x14ac:dyDescent="0.35">
      <c r="A2" s="4" t="s">
        <v>24</v>
      </c>
      <c r="B2" s="5" t="str">
        <f>Initiating!C25</f>
        <v/>
      </c>
      <c r="C2" s="5" t="str">
        <f>Initiating!D25</f>
        <v/>
      </c>
    </row>
    <row r="3" spans="1:3" x14ac:dyDescent="0.35">
      <c r="A3" s="4" t="s">
        <v>25</v>
      </c>
      <c r="B3" s="5" t="str">
        <f>Planning!C62</f>
        <v/>
      </c>
      <c r="C3" s="5" t="str">
        <f>Planning!D62</f>
        <v/>
      </c>
    </row>
    <row r="4" spans="1:3" x14ac:dyDescent="0.35">
      <c r="A4" s="4" t="s">
        <v>26</v>
      </c>
      <c r="B4" s="5" t="str">
        <f>Executing!C23</f>
        <v/>
      </c>
      <c r="C4" s="5" t="str">
        <f>Executing!D23</f>
        <v/>
      </c>
    </row>
    <row r="5" spans="1:3" x14ac:dyDescent="0.35">
      <c r="A5" s="4" t="s">
        <v>27</v>
      </c>
      <c r="B5" s="5" t="str">
        <f>Monitoring!C36</f>
        <v/>
      </c>
      <c r="C5" s="5" t="str">
        <f>Monitoring!D36</f>
        <v/>
      </c>
    </row>
    <row r="6" spans="1:3" x14ac:dyDescent="0.35">
      <c r="A6" s="4" t="s">
        <v>28</v>
      </c>
      <c r="B6" s="5" t="str">
        <f>Closing!C21</f>
        <v/>
      </c>
      <c r="C6" s="5" t="str">
        <f>Closing!D21</f>
        <v/>
      </c>
    </row>
    <row r="7" spans="1:3" x14ac:dyDescent="0.35">
      <c r="A7" s="6" t="s">
        <v>37</v>
      </c>
      <c r="B7" s="7" t="e">
        <f>AVERAGE(B2:B6)</f>
        <v>#DIV/0!</v>
      </c>
      <c r="C7" s="7" t="e">
        <f>AVERAGE(C2:C6)</f>
        <v>#DIV/0!</v>
      </c>
    </row>
    <row r="8" spans="1:3" x14ac:dyDescent="0.35">
      <c r="A8" s="8"/>
      <c r="B8" s="9" t="e">
        <f>IF(B7&lt;&gt;"",IF(B7&gt;=4.5,"Exceeds Expectations",IF(AND(B7&gt;=2.5,B7&lt;4.5),"Meets Expectations","Below Expectations")),"NA")</f>
        <v>#DIV/0!</v>
      </c>
      <c r="C8" s="9" t="e">
        <f>IF(C7&lt;&gt;"",IF(C7&gt;=4.5,"Exceeds Expectations",IF(AND(C7&gt;=2.5,C7&lt;4.5),"Meets Expectations","Below Expectations")),"NA")</f>
        <v>#DIV/0!</v>
      </c>
    </row>
    <row r="9" spans="1:3" x14ac:dyDescent="0.35">
      <c r="A9" s="8"/>
      <c r="B9" s="10"/>
      <c r="C9" s="10"/>
    </row>
    <row r="10" spans="1:3" x14ac:dyDescent="0.35">
      <c r="A10" s="2" t="s">
        <v>29</v>
      </c>
      <c r="B10" s="3" t="s">
        <v>36</v>
      </c>
      <c r="C10" s="3" t="s">
        <v>2</v>
      </c>
    </row>
    <row r="11" spans="1:3" x14ac:dyDescent="0.35">
      <c r="A11" s="4" t="s">
        <v>30</v>
      </c>
      <c r="B11" s="5" t="str">
        <f>Communicating!C19</f>
        <v/>
      </c>
      <c r="C11" s="5" t="str">
        <f>Communicating!D19</f>
        <v/>
      </c>
    </row>
    <row r="12" spans="1:3" x14ac:dyDescent="0.35">
      <c r="A12" s="4" t="s">
        <v>31</v>
      </c>
      <c r="B12" s="5" t="str">
        <f>Leading!C23</f>
        <v/>
      </c>
      <c r="C12" s="5" t="str">
        <f>Leading!D23</f>
        <v/>
      </c>
    </row>
    <row r="13" spans="1:3" x14ac:dyDescent="0.35">
      <c r="A13" s="4" t="s">
        <v>32</v>
      </c>
      <c r="B13" s="5" t="str">
        <f>Managing!C18</f>
        <v/>
      </c>
      <c r="C13" s="5" t="str">
        <f>Managing!D18</f>
        <v/>
      </c>
    </row>
    <row r="14" spans="1:3" x14ac:dyDescent="0.35">
      <c r="A14" s="4" t="s">
        <v>33</v>
      </c>
      <c r="B14" s="5" t="str">
        <f>Cognitive!C24</f>
        <v/>
      </c>
      <c r="C14" s="5" t="str">
        <f>Cognitive!D24</f>
        <v/>
      </c>
    </row>
    <row r="15" spans="1:3" x14ac:dyDescent="0.35">
      <c r="A15" s="4" t="s">
        <v>34</v>
      </c>
      <c r="B15" s="5" t="str">
        <f>Effectiveness!C23</f>
        <v/>
      </c>
      <c r="C15" s="5" t="str">
        <f>Effectiveness!D23</f>
        <v/>
      </c>
    </row>
    <row r="16" spans="1:3" x14ac:dyDescent="0.35">
      <c r="A16" s="4" t="s">
        <v>35</v>
      </c>
      <c r="B16" s="5" t="str">
        <f>Professionalism!C26</f>
        <v/>
      </c>
      <c r="C16" s="5" t="str">
        <f>Professionalism!D26</f>
        <v/>
      </c>
    </row>
    <row r="17" spans="1:3" x14ac:dyDescent="0.35">
      <c r="A17" s="6" t="s">
        <v>38</v>
      </c>
      <c r="B17" s="7" t="e">
        <f>AVERAGE(B11:B16)</f>
        <v>#DIV/0!</v>
      </c>
      <c r="C17" s="7" t="e">
        <f>AVERAGE(C11:C16)</f>
        <v>#DIV/0!</v>
      </c>
    </row>
    <row r="18" spans="1:3" x14ac:dyDescent="0.35">
      <c r="A18" s="8"/>
      <c r="B18" s="9" t="e">
        <f>IF(B17&lt;&gt;"",IF(B17&gt;=4.5,"Exceeds Expectations",IF(AND(B17&gt;=2.5,B17&lt;4.5),"Meets Expectations","Below Expectations")),"NA")</f>
        <v>#DIV/0!</v>
      </c>
      <c r="C18" s="9" t="e">
        <f>IF(C17&lt;&gt;"",IF(C17&gt;=4.5,"Exceeds Expectations",IF(AND(C17&gt;=2.5,C17&lt;4.5),"Meets Expectations","Below Expectations")),"NA")</f>
        <v>#DIV/0!</v>
      </c>
    </row>
    <row r="19" spans="1:3" x14ac:dyDescent="0.35">
      <c r="A19" s="11"/>
      <c r="B19" s="11"/>
      <c r="C19" s="11"/>
    </row>
    <row r="20" spans="1:3" x14ac:dyDescent="0.35">
      <c r="A20" s="6" t="s">
        <v>39</v>
      </c>
      <c r="B20" s="12">
        <v>3</v>
      </c>
      <c r="C20" s="12">
        <v>2.5</v>
      </c>
    </row>
    <row r="21" spans="1:3" x14ac:dyDescent="0.35">
      <c r="A21" s="8"/>
      <c r="B21" s="9" t="str">
        <f>IF(B20&lt;&gt;"",IF(B20&gt;=4.5,"Exceeds Expectations",IF(AND(B20&gt;=2.5,B20&lt;4.5),"Meets Expectations","Below Expectations")),"NA")</f>
        <v>Meets Expectations</v>
      </c>
      <c r="C21" s="9" t="str">
        <f>IF(C20&lt;&gt;"",IF(C20&gt;=4.5,"Exceeds Expectations",IF(AND(C20&gt;=2.5,C20&lt;4.5),"Meets Expectations","Below Expectations")),"NA")</f>
        <v>Meets Expectations</v>
      </c>
    </row>
    <row r="22" spans="1:3" x14ac:dyDescent="0.35">
      <c r="A22" s="1"/>
    </row>
  </sheetData>
  <sheetProtection sheet="1" objects="1" scenarios="1" selectLockedCells="1"/>
  <pageMargins left="0.45" right="0.45" top="0.75" bottom="0.5" header="0.3" footer="0.3"/>
  <pageSetup paperSize="5" orientation="landscape" r:id="rId1"/>
  <headerFooter>
    <oddHeader>&amp;LCompetency Assessment Scores&amp;C&amp;"-,Bold"&amp;12Project Manager Competency Assessment</oddHeader>
    <oddFooter>&amp;R&amp;9Page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workbookViewId="0"/>
  </sheetViews>
  <sheetFormatPr defaultColWidth="9.1796875" defaultRowHeight="13" x14ac:dyDescent="0.3"/>
  <cols>
    <col min="1" max="1" width="19.7265625" style="11" customWidth="1"/>
    <col min="2" max="2" width="30.7265625" style="11" customWidth="1"/>
    <col min="3" max="16384" width="9.1796875" style="11"/>
  </cols>
  <sheetData>
    <row r="2" spans="1:2" x14ac:dyDescent="0.3">
      <c r="A2" s="11" t="s">
        <v>394</v>
      </c>
      <c r="B2" s="11" t="s">
        <v>422</v>
      </c>
    </row>
    <row r="3" spans="1:2" x14ac:dyDescent="0.3">
      <c r="A3" s="11" t="s">
        <v>395</v>
      </c>
      <c r="B3" s="11" t="s">
        <v>423</v>
      </c>
    </row>
    <row r="4" spans="1:2" x14ac:dyDescent="0.3">
      <c r="A4" s="11" t="s">
        <v>396</v>
      </c>
      <c r="B4" s="11" t="s">
        <v>424</v>
      </c>
    </row>
    <row r="5" spans="1:2" x14ac:dyDescent="0.3">
      <c r="A5" s="11" t="s">
        <v>375</v>
      </c>
      <c r="B5" s="11" t="s">
        <v>425</v>
      </c>
    </row>
    <row r="6" spans="1:2" x14ac:dyDescent="0.3">
      <c r="B6" s="11" t="s">
        <v>426</v>
      </c>
    </row>
    <row r="7" spans="1:2" x14ac:dyDescent="0.3">
      <c r="B7" s="11" t="s">
        <v>427</v>
      </c>
    </row>
    <row r="8" spans="1:2" x14ac:dyDescent="0.3">
      <c r="B8" s="11" t="s">
        <v>428</v>
      </c>
    </row>
    <row r="9" spans="1:2" x14ac:dyDescent="0.3">
      <c r="B9" s="11" t="s">
        <v>429</v>
      </c>
    </row>
    <row r="10" spans="1:2" x14ac:dyDescent="0.3">
      <c r="B10" s="11" t="s">
        <v>430</v>
      </c>
    </row>
    <row r="11" spans="1:2" x14ac:dyDescent="0.3">
      <c r="B11" s="11" t="s">
        <v>431</v>
      </c>
    </row>
    <row r="12" spans="1:2" x14ac:dyDescent="0.3">
      <c r="B12" s="11" t="s">
        <v>432</v>
      </c>
    </row>
    <row r="13" spans="1:2" x14ac:dyDescent="0.3">
      <c r="B13" s="11" t="s">
        <v>433</v>
      </c>
    </row>
    <row r="14" spans="1:2" x14ac:dyDescent="0.3">
      <c r="B14" s="11" t="s">
        <v>434</v>
      </c>
    </row>
    <row r="15" spans="1:2" x14ac:dyDescent="0.3">
      <c r="B15" s="11" t="s">
        <v>435</v>
      </c>
    </row>
    <row r="16" spans="1:2" x14ac:dyDescent="0.3">
      <c r="B16" s="11" t="s">
        <v>436</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4" sqref="C4"/>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9" t="s">
        <v>1</v>
      </c>
      <c r="D1" s="19" t="s">
        <v>2</v>
      </c>
      <c r="G1" s="22" t="s">
        <v>437</v>
      </c>
    </row>
    <row r="2" spans="1:7" x14ac:dyDescent="0.3">
      <c r="A2" s="33" t="s">
        <v>3</v>
      </c>
      <c r="B2" s="34"/>
      <c r="C2" s="34"/>
      <c r="D2" s="35"/>
      <c r="G2" s="2" t="s">
        <v>433</v>
      </c>
    </row>
    <row r="3" spans="1:7" x14ac:dyDescent="0.3">
      <c r="A3" s="13" t="s">
        <v>4</v>
      </c>
      <c r="B3" s="28" t="s">
        <v>5</v>
      </c>
      <c r="C3" s="21" t="s">
        <v>375</v>
      </c>
      <c r="D3" s="21"/>
      <c r="E3" s="11" t="str">
        <f>IF(C3="Meets",3,IF(C3="Exceeds",5,IF(C3="NA","",0)))</f>
        <v/>
      </c>
      <c r="F3" s="11">
        <f>IF(D3="Meets",3,IF(D3="Exceeds",5,IF(D3="NA","",0)))</f>
        <v>0</v>
      </c>
      <c r="G3" s="23"/>
    </row>
    <row r="4" spans="1:7" x14ac:dyDescent="0.3">
      <c r="A4" s="14" t="s">
        <v>379</v>
      </c>
      <c r="B4" s="13" t="s">
        <v>6</v>
      </c>
      <c r="C4" s="21"/>
      <c r="D4" s="21"/>
      <c r="E4" s="11">
        <f t="shared" ref="E4:E6" si="0">IF(C4="Meets",3,IF(C4="Exceeds",5,IF(C4="NA","",0)))</f>
        <v>0</v>
      </c>
      <c r="F4" s="11">
        <f t="shared" ref="F4:F6" si="1">IF(D4="Meets",3,IF(D4="Exceeds",5,IF(D4="NA","",0)))</f>
        <v>0</v>
      </c>
      <c r="G4" s="23"/>
    </row>
    <row r="5" spans="1:7" x14ac:dyDescent="0.3">
      <c r="A5" s="14" t="s">
        <v>378</v>
      </c>
      <c r="B5" s="27" t="s">
        <v>9</v>
      </c>
      <c r="C5" s="21" t="s">
        <v>375</v>
      </c>
      <c r="D5" s="21"/>
      <c r="E5" s="11" t="str">
        <f t="shared" si="0"/>
        <v/>
      </c>
      <c r="F5" s="11">
        <f t="shared" si="1"/>
        <v>0</v>
      </c>
      <c r="G5" s="23"/>
    </row>
    <row r="6" spans="1:7" ht="26" x14ac:dyDescent="0.3">
      <c r="A6" s="14" t="s">
        <v>377</v>
      </c>
      <c r="B6" s="27" t="s">
        <v>376</v>
      </c>
      <c r="C6" s="21" t="s">
        <v>375</v>
      </c>
      <c r="D6" s="21"/>
      <c r="E6" s="11" t="str">
        <f t="shared" si="0"/>
        <v/>
      </c>
      <c r="F6" s="11">
        <f t="shared" si="1"/>
        <v>0</v>
      </c>
      <c r="G6" s="23"/>
    </row>
    <row r="7" spans="1:7" x14ac:dyDescent="0.3">
      <c r="A7" s="36" t="s">
        <v>401</v>
      </c>
      <c r="B7" s="37"/>
      <c r="C7" s="37"/>
      <c r="D7" s="38"/>
      <c r="G7" s="2" t="s">
        <v>433</v>
      </c>
    </row>
    <row r="8" spans="1:7" x14ac:dyDescent="0.3">
      <c r="A8" s="14" t="s">
        <v>380</v>
      </c>
      <c r="B8" s="14" t="s">
        <v>398</v>
      </c>
      <c r="C8" s="21"/>
      <c r="D8" s="21"/>
      <c r="E8" s="11">
        <f t="shared" ref="E8:E10" si="2">IF(C8="Meets",3,IF(C8="Exceeds",5,IF(C8="NA","",0)))</f>
        <v>0</v>
      </c>
      <c r="F8" s="11">
        <f t="shared" ref="F8:F10" si="3">IF(D8="Meets",3,IF(D8="Exceeds",5,IF(D8="NA","",0)))</f>
        <v>0</v>
      </c>
      <c r="G8" s="23"/>
    </row>
    <row r="9" spans="1:7" x14ac:dyDescent="0.3">
      <c r="A9" s="14" t="s">
        <v>7</v>
      </c>
      <c r="B9" s="28" t="s">
        <v>399</v>
      </c>
      <c r="C9" s="21" t="s">
        <v>375</v>
      </c>
      <c r="D9" s="21"/>
      <c r="E9" s="11" t="str">
        <f t="shared" si="2"/>
        <v/>
      </c>
      <c r="F9" s="11">
        <f t="shared" si="3"/>
        <v>0</v>
      </c>
      <c r="G9" s="23"/>
    </row>
    <row r="10" spans="1:7" ht="26" x14ac:dyDescent="0.3">
      <c r="A10" s="14" t="s">
        <v>8</v>
      </c>
      <c r="B10" s="27" t="s">
        <v>9</v>
      </c>
      <c r="C10" s="21" t="s">
        <v>375</v>
      </c>
      <c r="D10" s="21"/>
      <c r="E10" s="11" t="str">
        <f t="shared" si="2"/>
        <v/>
      </c>
      <c r="F10" s="11">
        <f t="shared" si="3"/>
        <v>0</v>
      </c>
      <c r="G10" s="23"/>
    </row>
    <row r="11" spans="1:7" x14ac:dyDescent="0.3">
      <c r="A11" s="36" t="s">
        <v>10</v>
      </c>
      <c r="B11" s="37"/>
      <c r="C11" s="37"/>
      <c r="D11" s="38"/>
      <c r="G11" s="2" t="s">
        <v>424</v>
      </c>
    </row>
    <row r="12" spans="1:7" x14ac:dyDescent="0.3">
      <c r="A12" s="14" t="s">
        <v>381</v>
      </c>
      <c r="B12" s="27" t="s">
        <v>11</v>
      </c>
      <c r="C12" s="21" t="s">
        <v>375</v>
      </c>
      <c r="D12" s="21"/>
      <c r="E12" s="11" t="str">
        <f t="shared" ref="E12:E13" si="4">IF(C12="Meets",3,IF(C12="Exceeds",5,IF(C12="NA","",0)))</f>
        <v/>
      </c>
      <c r="F12" s="11">
        <f t="shared" ref="F12:F13" si="5">IF(D12="Meets",3,IF(D12="Exceeds",5,IF(D12="NA","",0)))</f>
        <v>0</v>
      </c>
      <c r="G12" s="23"/>
    </row>
    <row r="13" spans="1:7" x14ac:dyDescent="0.3">
      <c r="A13" s="14" t="s">
        <v>382</v>
      </c>
      <c r="B13" s="14" t="s">
        <v>383</v>
      </c>
      <c r="C13" s="21"/>
      <c r="D13" s="21"/>
      <c r="E13" s="11">
        <f t="shared" si="4"/>
        <v>0</v>
      </c>
      <c r="F13" s="11">
        <f t="shared" si="5"/>
        <v>0</v>
      </c>
      <c r="G13" s="23"/>
    </row>
    <row r="14" spans="1:7" x14ac:dyDescent="0.3">
      <c r="A14" s="36" t="s">
        <v>12</v>
      </c>
      <c r="B14" s="37"/>
      <c r="C14" s="37"/>
      <c r="D14" s="38"/>
      <c r="G14" s="2" t="s">
        <v>433</v>
      </c>
    </row>
    <row r="15" spans="1:7" x14ac:dyDescent="0.3">
      <c r="A15" s="14" t="s">
        <v>13</v>
      </c>
      <c r="B15" s="27" t="s">
        <v>14</v>
      </c>
      <c r="C15" s="21" t="s">
        <v>375</v>
      </c>
      <c r="D15" s="21"/>
      <c r="E15" s="11" t="str">
        <f t="shared" ref="E15:E17" si="6">IF(C15="Meets",3,IF(C15="Exceeds",5,IF(C15="NA","",0)))</f>
        <v/>
      </c>
      <c r="F15" s="11">
        <f t="shared" ref="F15:F17" si="7">IF(D15="Meets",3,IF(D15="Exceeds",5,IF(D15="NA","",0)))</f>
        <v>0</v>
      </c>
      <c r="G15" s="23"/>
    </row>
    <row r="16" spans="1:7" ht="26" x14ac:dyDescent="0.3">
      <c r="A16" s="14" t="s">
        <v>384</v>
      </c>
      <c r="B16" s="14" t="s">
        <v>385</v>
      </c>
      <c r="C16" s="21"/>
      <c r="D16" s="21"/>
      <c r="E16" s="11">
        <f t="shared" si="6"/>
        <v>0</v>
      </c>
      <c r="F16" s="11">
        <f t="shared" si="7"/>
        <v>0</v>
      </c>
      <c r="G16" s="23"/>
    </row>
    <row r="17" spans="1:7" ht="39" x14ac:dyDescent="0.3">
      <c r="A17" s="14" t="s">
        <v>397</v>
      </c>
      <c r="B17" s="14" t="s">
        <v>438</v>
      </c>
      <c r="C17" s="21"/>
      <c r="D17" s="21"/>
      <c r="E17" s="11">
        <f t="shared" si="6"/>
        <v>0</v>
      </c>
      <c r="F17" s="11">
        <f t="shared" si="7"/>
        <v>0</v>
      </c>
      <c r="G17" s="23"/>
    </row>
    <row r="18" spans="1:7" x14ac:dyDescent="0.3">
      <c r="A18" s="36" t="s">
        <v>15</v>
      </c>
      <c r="B18" s="37"/>
      <c r="C18" s="37"/>
      <c r="D18" s="38"/>
      <c r="G18" s="2" t="s">
        <v>433</v>
      </c>
    </row>
    <row r="19" spans="1:7" x14ac:dyDescent="0.3">
      <c r="A19" s="14" t="s">
        <v>16</v>
      </c>
      <c r="B19" s="14" t="s">
        <v>17</v>
      </c>
      <c r="C19" s="21"/>
      <c r="D19" s="21"/>
      <c r="E19" s="11">
        <f t="shared" ref="E19:E23" si="8">IF(C19="Meets",3,IF(C19="Exceeds",5,IF(C19="NA","",0)))</f>
        <v>0</v>
      </c>
      <c r="F19" s="11">
        <f t="shared" ref="F19:F23" si="9">IF(D19="Meets",3,IF(D19="Exceeds",5,IF(D19="NA","",0)))</f>
        <v>0</v>
      </c>
      <c r="G19" s="23"/>
    </row>
    <row r="20" spans="1:7" x14ac:dyDescent="0.3">
      <c r="A20" s="14" t="s">
        <v>386</v>
      </c>
      <c r="B20" s="27" t="s">
        <v>18</v>
      </c>
      <c r="C20" s="21" t="s">
        <v>375</v>
      </c>
      <c r="D20" s="21"/>
      <c r="E20" s="11" t="str">
        <f t="shared" si="8"/>
        <v/>
      </c>
      <c r="F20" s="11">
        <f t="shared" si="9"/>
        <v>0</v>
      </c>
      <c r="G20" s="23"/>
    </row>
    <row r="21" spans="1:7" x14ac:dyDescent="0.3">
      <c r="A21" s="14" t="s">
        <v>19</v>
      </c>
      <c r="B21" s="27" t="s">
        <v>20</v>
      </c>
      <c r="C21" s="21" t="s">
        <v>375</v>
      </c>
      <c r="D21" s="21"/>
      <c r="E21" s="11" t="str">
        <f t="shared" si="8"/>
        <v/>
      </c>
      <c r="F21" s="11">
        <f t="shared" si="9"/>
        <v>0</v>
      </c>
      <c r="G21" s="23"/>
    </row>
    <row r="22" spans="1:7" ht="39" x14ac:dyDescent="0.3">
      <c r="A22" s="14" t="s">
        <v>21</v>
      </c>
      <c r="B22" s="27" t="s">
        <v>22</v>
      </c>
      <c r="C22" s="21" t="s">
        <v>375</v>
      </c>
      <c r="D22" s="21"/>
      <c r="E22" s="11" t="str">
        <f t="shared" si="8"/>
        <v/>
      </c>
      <c r="F22" s="11">
        <f t="shared" si="9"/>
        <v>0</v>
      </c>
      <c r="G22" s="23"/>
    </row>
    <row r="23" spans="1:7" ht="26" x14ac:dyDescent="0.3">
      <c r="A23" s="14" t="s">
        <v>402</v>
      </c>
      <c r="B23" s="27" t="s">
        <v>439</v>
      </c>
      <c r="C23" s="21"/>
      <c r="D23" s="21"/>
      <c r="E23" s="11">
        <f t="shared" si="8"/>
        <v>0</v>
      </c>
      <c r="F23" s="11">
        <f t="shared" si="9"/>
        <v>0</v>
      </c>
      <c r="G23" s="23"/>
    </row>
    <row r="25" spans="1:7" x14ac:dyDescent="0.3">
      <c r="A25" s="16" t="s">
        <v>41</v>
      </c>
      <c r="B25" s="15" t="s">
        <v>40</v>
      </c>
      <c r="C25" s="5" t="str">
        <f>IF(E25=1,AVERAGE(E3:E6,E8:E10,E12:E13,E15:E17,E19:E23),"")</f>
        <v/>
      </c>
      <c r="D25" s="5" t="str">
        <f>IF(F25=1,AVERAGE(F3:F6,F8:F10,F12:F13,F15:F17,F19:F23),"")</f>
        <v/>
      </c>
      <c r="E25" s="5">
        <f>IF(SUM(E3:E6,E8:E10,E12:E13,E15:E17,E19:E23)&gt;0,1,0)</f>
        <v>0</v>
      </c>
      <c r="F25" s="5">
        <f>IF(SUM(F3:F6,F8:F10,F12:F13,F15:F17,F19:F23)&gt;0,1,0)</f>
        <v>0</v>
      </c>
    </row>
    <row r="26" spans="1:7" x14ac:dyDescent="0.3">
      <c r="A26" s="16" t="s">
        <v>44</v>
      </c>
      <c r="C26" s="9" t="str">
        <f>IF(C25&lt;&gt;"",IF(C25&gt;=4.5,"Exceeds",IF(AND(C25&gt;=2.5,C25&lt;4.5),"Meets","Below")),"NA")</f>
        <v>NA</v>
      </c>
      <c r="D26" s="9" t="str">
        <f>IF(D25&lt;&gt;"",IF(D25&gt;=4.5,"Exceeds",IF(AND(D25&gt;=2.5,D25&lt;4.5),"Meets","Below")),"NA")</f>
        <v>NA</v>
      </c>
    </row>
    <row r="27" spans="1:7" x14ac:dyDescent="0.3">
      <c r="A27" s="16" t="s">
        <v>43</v>
      </c>
    </row>
    <row r="28" spans="1:7" x14ac:dyDescent="0.3">
      <c r="A28" s="16" t="s">
        <v>42</v>
      </c>
    </row>
  </sheetData>
  <sheetProtection sheet="1" objects="1" scenarios="1" selectLockedCells="1"/>
  <mergeCells count="5">
    <mergeCell ref="A2:D2"/>
    <mergeCell ref="A7:D7"/>
    <mergeCell ref="A11:D11"/>
    <mergeCell ref="A14:D14"/>
    <mergeCell ref="A18:D18"/>
  </mergeCells>
  <dataValidations count="2">
    <dataValidation type="list" allowBlank="1" showInputMessage="1" showErrorMessage="1" errorTitle="Invalid Entry" error="Please select a value from the drop-down list" sqref="C3:D6 C8:D10 C12:D13 C15:D17 C19:D23">
      <formula1>Expectations</formula1>
    </dataValidation>
    <dataValidation type="list" allowBlank="1" showInputMessage="1" showErrorMessage="1" sqref="G2:G23">
      <formula1>Courses</formula1>
    </dataValidation>
  </dataValidations>
  <pageMargins left="0.2" right="0.2" top="0.75" bottom="0.25" header="0.3" footer="0.05"/>
  <pageSetup paperSize="5" orientation="landscape" r:id="rId1"/>
  <headerFooter>
    <oddHeader>&amp;LCompetency Unit: 1.0 Initiating a Project&amp;C&amp;"-,Bold"&amp;12Project Manager Competency Assessment</oddHeader>
    <oddFooter>&amp;R&amp;9Page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opLeftCell="A2" workbookViewId="0">
      <selection activeCell="C27" sqref="C27"/>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45</v>
      </c>
      <c r="B2" s="37"/>
      <c r="C2" s="37"/>
      <c r="D2" s="38"/>
      <c r="G2" s="2" t="s">
        <v>423</v>
      </c>
    </row>
    <row r="3" spans="1:7" ht="26" x14ac:dyDescent="0.3">
      <c r="A3" s="14" t="s">
        <v>387</v>
      </c>
      <c r="B3" s="14" t="s">
        <v>467</v>
      </c>
      <c r="C3" s="21"/>
      <c r="D3" s="21"/>
      <c r="E3" s="11">
        <f>IF(C3="Meets",3,IF(C3="Exceeds",5,IF(C3="NA","",0)))</f>
        <v>0</v>
      </c>
      <c r="F3" s="11">
        <f>IF(D3="Meets",3,IF(D3="Exceeds",5,IF(D3="NA","",0)))</f>
        <v>0</v>
      </c>
      <c r="G3" s="23"/>
    </row>
    <row r="4" spans="1:7" x14ac:dyDescent="0.3">
      <c r="A4" s="14" t="s">
        <v>388</v>
      </c>
      <c r="B4" s="28" t="s">
        <v>46</v>
      </c>
      <c r="C4" s="21" t="s">
        <v>375</v>
      </c>
      <c r="D4" s="21"/>
      <c r="E4" s="11" t="str">
        <f t="shared" ref="E4:E5" si="0">IF(C4="Meets",3,IF(C4="Exceeds",5,IF(C4="NA","",0)))</f>
        <v/>
      </c>
      <c r="F4" s="11">
        <f t="shared" ref="F4:F5" si="1">IF(D4="Meets",3,IF(D4="Exceeds",5,IF(D4="NA","",0)))</f>
        <v>0</v>
      </c>
      <c r="G4" s="23"/>
    </row>
    <row r="5" spans="1:7" ht="26" x14ac:dyDescent="0.3">
      <c r="A5" s="14" t="s">
        <v>47</v>
      </c>
      <c r="B5" s="14" t="s">
        <v>468</v>
      </c>
      <c r="C5" s="21"/>
      <c r="D5" s="21"/>
      <c r="E5" s="11">
        <f t="shared" si="0"/>
        <v>0</v>
      </c>
      <c r="F5" s="11">
        <f t="shared" si="1"/>
        <v>0</v>
      </c>
      <c r="G5" s="23"/>
    </row>
    <row r="6" spans="1:7" x14ac:dyDescent="0.3">
      <c r="A6" s="36" t="s">
        <v>464</v>
      </c>
      <c r="B6" s="37"/>
      <c r="C6" s="37"/>
      <c r="D6" s="38"/>
      <c r="G6" s="2" t="s">
        <v>423</v>
      </c>
    </row>
    <row r="7" spans="1:7" ht="26" x14ac:dyDescent="0.3">
      <c r="A7" s="14" t="s">
        <v>389</v>
      </c>
      <c r="B7" s="14" t="s">
        <v>539</v>
      </c>
      <c r="C7" s="21"/>
      <c r="D7" s="21"/>
      <c r="E7" s="11">
        <f t="shared" ref="E7:E12" si="2">IF(C7="Meets",3,IF(C7="Exceeds",5,IF(C7="NA","",0)))</f>
        <v>0</v>
      </c>
      <c r="F7" s="11">
        <f t="shared" ref="F7:F12" si="3">IF(D7="Meets",3,IF(D7="Exceeds",5,IF(D7="NA","",0)))</f>
        <v>0</v>
      </c>
      <c r="G7" s="23"/>
    </row>
    <row r="8" spans="1:7" x14ac:dyDescent="0.3">
      <c r="A8" s="14" t="s">
        <v>390</v>
      </c>
      <c r="B8" s="14" t="s">
        <v>391</v>
      </c>
      <c r="C8" s="21"/>
      <c r="D8" s="21"/>
      <c r="E8" s="11">
        <f t="shared" si="2"/>
        <v>0</v>
      </c>
      <c r="F8" s="11">
        <f t="shared" si="3"/>
        <v>0</v>
      </c>
      <c r="G8" s="23"/>
    </row>
    <row r="9" spans="1:7" x14ac:dyDescent="0.3">
      <c r="A9" s="14" t="s">
        <v>392</v>
      </c>
      <c r="B9" s="27" t="s">
        <v>48</v>
      </c>
      <c r="C9" s="21" t="s">
        <v>375</v>
      </c>
      <c r="D9" s="21"/>
      <c r="E9" s="11" t="str">
        <f t="shared" si="2"/>
        <v/>
      </c>
      <c r="F9" s="11">
        <f t="shared" si="3"/>
        <v>0</v>
      </c>
      <c r="G9" s="23"/>
    </row>
    <row r="10" spans="1:7" x14ac:dyDescent="0.3">
      <c r="A10" s="14" t="s">
        <v>393</v>
      </c>
      <c r="B10" s="14" t="s">
        <v>48</v>
      </c>
      <c r="C10" s="21"/>
      <c r="D10" s="21"/>
      <c r="E10" s="11">
        <f t="shared" si="2"/>
        <v>0</v>
      </c>
      <c r="F10" s="11">
        <f t="shared" si="3"/>
        <v>0</v>
      </c>
      <c r="G10" s="23"/>
    </row>
    <row r="11" spans="1:7" x14ac:dyDescent="0.3">
      <c r="A11" s="14" t="s">
        <v>49</v>
      </c>
      <c r="B11" s="27" t="s">
        <v>50</v>
      </c>
      <c r="C11" s="21" t="s">
        <v>375</v>
      </c>
      <c r="D11" s="21"/>
      <c r="E11" s="11" t="str">
        <f t="shared" si="2"/>
        <v/>
      </c>
      <c r="F11" s="11">
        <f t="shared" si="3"/>
        <v>0</v>
      </c>
      <c r="G11" s="23"/>
    </row>
    <row r="12" spans="1:7" ht="26" x14ac:dyDescent="0.3">
      <c r="A12" s="14" t="s">
        <v>51</v>
      </c>
      <c r="B12" s="14" t="s">
        <v>52</v>
      </c>
      <c r="C12" s="21"/>
      <c r="D12" s="21"/>
      <c r="E12" s="11">
        <f t="shared" si="2"/>
        <v>0</v>
      </c>
      <c r="F12" s="11">
        <f t="shared" si="3"/>
        <v>0</v>
      </c>
      <c r="G12" s="23"/>
    </row>
    <row r="13" spans="1:7" x14ac:dyDescent="0.3">
      <c r="A13" s="36" t="s">
        <v>53</v>
      </c>
      <c r="B13" s="37"/>
      <c r="C13" s="37"/>
      <c r="D13" s="38"/>
      <c r="G13" s="2" t="s">
        <v>423</v>
      </c>
    </row>
    <row r="14" spans="1:7" ht="26" x14ac:dyDescent="0.3">
      <c r="A14" s="14" t="s">
        <v>54</v>
      </c>
      <c r="B14" s="14" t="s">
        <v>440</v>
      </c>
      <c r="C14" s="21"/>
      <c r="D14" s="21"/>
      <c r="E14" s="11">
        <f t="shared" ref="E14:E19" si="4">IF(C14="Meets",3,IF(C14="Exceeds",5,IF(C14="NA","",0)))</f>
        <v>0</v>
      </c>
      <c r="F14" s="11">
        <f t="shared" ref="F14:F19" si="5">IF(D14="Meets",3,IF(D14="Exceeds",5,IF(D14="NA","",0)))</f>
        <v>0</v>
      </c>
      <c r="G14" s="23"/>
    </row>
    <row r="15" spans="1:7" x14ac:dyDescent="0.3">
      <c r="A15" s="14" t="s">
        <v>55</v>
      </c>
      <c r="B15" s="14" t="s">
        <v>56</v>
      </c>
      <c r="C15" s="21"/>
      <c r="D15" s="21"/>
      <c r="E15" s="11">
        <f t="shared" si="4"/>
        <v>0</v>
      </c>
      <c r="F15" s="11">
        <f t="shared" si="5"/>
        <v>0</v>
      </c>
      <c r="G15" s="23"/>
    </row>
    <row r="16" spans="1:7" x14ac:dyDescent="0.3">
      <c r="A16" s="14" t="s">
        <v>57</v>
      </c>
      <c r="B16" s="14" t="s">
        <v>56</v>
      </c>
      <c r="C16" s="21"/>
      <c r="D16" s="21"/>
      <c r="E16" s="11">
        <f t="shared" si="4"/>
        <v>0</v>
      </c>
      <c r="F16" s="11">
        <f t="shared" si="5"/>
        <v>0</v>
      </c>
      <c r="G16" s="23"/>
    </row>
    <row r="17" spans="1:7" x14ac:dyDescent="0.3">
      <c r="A17" s="14" t="s">
        <v>58</v>
      </c>
      <c r="B17" s="27" t="s">
        <v>59</v>
      </c>
      <c r="C17" s="21" t="s">
        <v>375</v>
      </c>
      <c r="D17" s="21"/>
      <c r="E17" s="11" t="str">
        <f t="shared" si="4"/>
        <v/>
      </c>
      <c r="F17" s="11">
        <f t="shared" si="5"/>
        <v>0</v>
      </c>
      <c r="G17" s="23"/>
    </row>
    <row r="18" spans="1:7" x14ac:dyDescent="0.3">
      <c r="A18" s="14" t="s">
        <v>60</v>
      </c>
      <c r="B18" s="27" t="s">
        <v>61</v>
      </c>
      <c r="C18" s="21" t="s">
        <v>375</v>
      </c>
      <c r="D18" s="21"/>
      <c r="E18" s="11" t="str">
        <f t="shared" si="4"/>
        <v/>
      </c>
      <c r="F18" s="11">
        <f t="shared" si="5"/>
        <v>0</v>
      </c>
      <c r="G18" s="23"/>
    </row>
    <row r="19" spans="1:7" x14ac:dyDescent="0.3">
      <c r="A19" s="14" t="s">
        <v>62</v>
      </c>
      <c r="B19" s="14" t="s">
        <v>63</v>
      </c>
      <c r="C19" s="21"/>
      <c r="D19" s="21"/>
      <c r="E19" s="11">
        <f t="shared" si="4"/>
        <v>0</v>
      </c>
      <c r="F19" s="11">
        <f t="shared" si="5"/>
        <v>0</v>
      </c>
      <c r="G19" s="23"/>
    </row>
    <row r="20" spans="1:7" x14ac:dyDescent="0.3">
      <c r="A20" s="36" t="s">
        <v>64</v>
      </c>
      <c r="B20" s="37"/>
      <c r="C20" s="37"/>
      <c r="D20" s="38"/>
      <c r="G20" s="2" t="s">
        <v>423</v>
      </c>
    </row>
    <row r="21" spans="1:7" x14ac:dyDescent="0.3">
      <c r="A21" s="14" t="s">
        <v>65</v>
      </c>
      <c r="B21" s="31" t="s">
        <v>66</v>
      </c>
      <c r="C21" s="21"/>
      <c r="D21" s="21"/>
      <c r="E21" s="11">
        <f t="shared" ref="E21:E24" si="6">IF(C21="Meets",3,IF(C21="Exceeds",5,IF(C21="NA","",0)))</f>
        <v>0</v>
      </c>
      <c r="F21" s="11">
        <f t="shared" ref="F21:F24" si="7">IF(D21="Meets",3,IF(D21="Exceeds",5,IF(D21="NA","",0)))</f>
        <v>0</v>
      </c>
      <c r="G21" s="23"/>
    </row>
    <row r="22" spans="1:7" ht="26" x14ac:dyDescent="0.3">
      <c r="A22" s="14" t="s">
        <v>67</v>
      </c>
      <c r="B22" s="31" t="s">
        <v>469</v>
      </c>
      <c r="C22" s="21"/>
      <c r="D22" s="21"/>
      <c r="E22" s="11">
        <f t="shared" si="6"/>
        <v>0</v>
      </c>
      <c r="F22" s="11">
        <f t="shared" si="7"/>
        <v>0</v>
      </c>
      <c r="G22" s="23"/>
    </row>
    <row r="23" spans="1:7" x14ac:dyDescent="0.3">
      <c r="A23" s="14" t="s">
        <v>68</v>
      </c>
      <c r="B23" s="14" t="s">
        <v>69</v>
      </c>
      <c r="C23" s="21"/>
      <c r="D23" s="21"/>
      <c r="E23" s="11">
        <f t="shared" si="6"/>
        <v>0</v>
      </c>
      <c r="F23" s="11">
        <f t="shared" si="7"/>
        <v>0</v>
      </c>
      <c r="G23" s="23"/>
    </row>
    <row r="24" spans="1:7" ht="26" x14ac:dyDescent="0.3">
      <c r="A24" s="14" t="s">
        <v>70</v>
      </c>
      <c r="B24" s="14" t="s">
        <v>441</v>
      </c>
      <c r="C24" s="21"/>
      <c r="D24" s="21"/>
      <c r="E24" s="11">
        <f t="shared" si="6"/>
        <v>0</v>
      </c>
      <c r="F24" s="11">
        <f t="shared" si="7"/>
        <v>0</v>
      </c>
      <c r="G24" s="23"/>
    </row>
    <row r="25" spans="1:7" x14ac:dyDescent="0.3">
      <c r="A25" s="36" t="s">
        <v>71</v>
      </c>
      <c r="B25" s="37"/>
      <c r="C25" s="37"/>
      <c r="D25" s="38"/>
      <c r="G25" s="2" t="s">
        <v>423</v>
      </c>
    </row>
    <row r="26" spans="1:7" x14ac:dyDescent="0.3">
      <c r="A26" s="14" t="s">
        <v>72</v>
      </c>
      <c r="B26" s="31" t="s">
        <v>73</v>
      </c>
      <c r="C26" s="21"/>
      <c r="D26" s="21"/>
      <c r="E26" s="11">
        <f t="shared" ref="E26:E28" si="8">IF(C26="Meets",3,IF(C26="Exceeds",5,IF(C26="NA","",0)))</f>
        <v>0</v>
      </c>
      <c r="F26" s="11">
        <f t="shared" ref="F26:F28" si="9">IF(D26="Meets",3,IF(D26="Exceeds",5,IF(D26="NA","",0)))</f>
        <v>0</v>
      </c>
      <c r="G26" s="23"/>
    </row>
    <row r="27" spans="1:7" ht="26" x14ac:dyDescent="0.3">
      <c r="A27" s="14" t="s">
        <v>74</v>
      </c>
      <c r="B27" s="31" t="s">
        <v>75</v>
      </c>
      <c r="C27" s="21"/>
      <c r="D27" s="21"/>
      <c r="E27" s="11">
        <f t="shared" si="8"/>
        <v>0</v>
      </c>
      <c r="F27" s="11">
        <f t="shared" si="9"/>
        <v>0</v>
      </c>
      <c r="G27" s="23"/>
    </row>
    <row r="28" spans="1:7" x14ac:dyDescent="0.3">
      <c r="A28" s="14" t="s">
        <v>76</v>
      </c>
      <c r="B28" s="14" t="s">
        <v>63</v>
      </c>
      <c r="C28" s="21"/>
      <c r="D28" s="21"/>
      <c r="E28" s="11">
        <f t="shared" si="8"/>
        <v>0</v>
      </c>
      <c r="F28" s="11">
        <f t="shared" si="9"/>
        <v>0</v>
      </c>
      <c r="G28" s="23"/>
    </row>
    <row r="29" spans="1:7" x14ac:dyDescent="0.3">
      <c r="A29" s="36" t="s">
        <v>85</v>
      </c>
      <c r="B29" s="37"/>
      <c r="C29" s="37"/>
      <c r="D29" s="38"/>
      <c r="G29" s="2" t="s">
        <v>426</v>
      </c>
    </row>
    <row r="30" spans="1:7" ht="26" x14ac:dyDescent="0.3">
      <c r="A30" s="14" t="s">
        <v>77</v>
      </c>
      <c r="B30" s="14" t="s">
        <v>78</v>
      </c>
      <c r="C30" s="21"/>
      <c r="D30" s="21"/>
      <c r="E30" s="11">
        <f t="shared" ref="E30:E33" si="10">IF(C30="Meets",3,IF(C30="Exceeds",5,IF(C30="NA","",0)))</f>
        <v>0</v>
      </c>
      <c r="F30" s="11">
        <f t="shared" ref="F30:F33" si="11">IF(D30="Meets",3,IF(D30="Exceeds",5,IF(D30="NA","",0)))</f>
        <v>0</v>
      </c>
      <c r="G30" s="23"/>
    </row>
    <row r="31" spans="1:7" x14ac:dyDescent="0.3">
      <c r="A31" s="14" t="s">
        <v>79</v>
      </c>
      <c r="B31" s="27" t="s">
        <v>80</v>
      </c>
      <c r="C31" s="21" t="s">
        <v>375</v>
      </c>
      <c r="D31" s="21"/>
      <c r="E31" s="11" t="str">
        <f t="shared" si="10"/>
        <v/>
      </c>
      <c r="F31" s="11">
        <f t="shared" si="11"/>
        <v>0</v>
      </c>
      <c r="G31" s="23"/>
    </row>
    <row r="32" spans="1:7" ht="26" x14ac:dyDescent="0.3">
      <c r="A32" s="14" t="s">
        <v>81</v>
      </c>
      <c r="B32" s="27" t="s">
        <v>82</v>
      </c>
      <c r="C32" s="21" t="s">
        <v>375</v>
      </c>
      <c r="D32" s="21"/>
      <c r="E32" s="11" t="str">
        <f t="shared" si="10"/>
        <v/>
      </c>
      <c r="F32" s="11">
        <f t="shared" si="11"/>
        <v>0</v>
      </c>
      <c r="G32" s="23"/>
    </row>
    <row r="33" spans="1:7" x14ac:dyDescent="0.3">
      <c r="A33" s="14" t="s">
        <v>83</v>
      </c>
      <c r="B33" s="27" t="s">
        <v>84</v>
      </c>
      <c r="C33" s="21" t="s">
        <v>375</v>
      </c>
      <c r="D33" s="21"/>
      <c r="E33" s="11" t="str">
        <f t="shared" si="10"/>
        <v/>
      </c>
      <c r="F33" s="11">
        <f t="shared" si="11"/>
        <v>0</v>
      </c>
      <c r="G33" s="23"/>
    </row>
    <row r="34" spans="1:7" x14ac:dyDescent="0.3">
      <c r="A34" s="36" t="s">
        <v>86</v>
      </c>
      <c r="B34" s="37"/>
      <c r="C34" s="37"/>
      <c r="D34" s="38"/>
      <c r="G34" s="2" t="s">
        <v>424</v>
      </c>
    </row>
    <row r="35" spans="1:7" x14ac:dyDescent="0.3">
      <c r="A35" s="14" t="s">
        <v>403</v>
      </c>
      <c r="B35" s="31" t="s">
        <v>87</v>
      </c>
      <c r="C35" s="21"/>
      <c r="D35" s="21"/>
      <c r="E35" s="11">
        <f t="shared" ref="E35:E41" si="12">IF(C35="Meets",3,IF(C35="Exceeds",5,IF(C35="NA","",0)))</f>
        <v>0</v>
      </c>
      <c r="F35" s="11">
        <f t="shared" ref="F35:F41" si="13">IF(D35="Meets",3,IF(D35="Exceeds",5,IF(D35="NA","",0)))</f>
        <v>0</v>
      </c>
      <c r="G35" s="23"/>
    </row>
    <row r="36" spans="1:7" ht="26" x14ac:dyDescent="0.3">
      <c r="A36" s="14" t="s">
        <v>88</v>
      </c>
      <c r="B36" s="14" t="s">
        <v>470</v>
      </c>
      <c r="C36" s="21"/>
      <c r="D36" s="21"/>
      <c r="E36" s="11">
        <f t="shared" si="12"/>
        <v>0</v>
      </c>
      <c r="F36" s="11">
        <f t="shared" si="13"/>
        <v>0</v>
      </c>
      <c r="G36" s="23"/>
    </row>
    <row r="37" spans="1:7" x14ac:dyDescent="0.3">
      <c r="A37" s="14" t="s">
        <v>89</v>
      </c>
      <c r="B37" s="31" t="s">
        <v>90</v>
      </c>
      <c r="C37" s="21"/>
      <c r="D37" s="21"/>
      <c r="E37" s="11">
        <f t="shared" si="12"/>
        <v>0</v>
      </c>
      <c r="F37" s="11">
        <f t="shared" si="13"/>
        <v>0</v>
      </c>
      <c r="G37" s="23"/>
    </row>
    <row r="38" spans="1:7" x14ac:dyDescent="0.3">
      <c r="A38" s="14" t="s">
        <v>91</v>
      </c>
      <c r="B38" s="14" t="s">
        <v>90</v>
      </c>
      <c r="C38" s="21"/>
      <c r="D38" s="21"/>
      <c r="E38" s="11">
        <f t="shared" si="12"/>
        <v>0</v>
      </c>
      <c r="F38" s="11">
        <f t="shared" si="13"/>
        <v>0</v>
      </c>
      <c r="G38" s="23"/>
    </row>
    <row r="39" spans="1:7" x14ac:dyDescent="0.3">
      <c r="A39" s="14" t="s">
        <v>92</v>
      </c>
      <c r="B39" s="14" t="s">
        <v>90</v>
      </c>
      <c r="C39" s="21"/>
      <c r="D39" s="21"/>
      <c r="E39" s="11">
        <f t="shared" si="12"/>
        <v>0</v>
      </c>
      <c r="F39" s="11">
        <f t="shared" si="13"/>
        <v>0</v>
      </c>
      <c r="G39" s="23"/>
    </row>
    <row r="40" spans="1:7" ht="26" x14ac:dyDescent="0.3">
      <c r="A40" s="14" t="s">
        <v>93</v>
      </c>
      <c r="B40" s="14" t="s">
        <v>471</v>
      </c>
      <c r="C40" s="21"/>
      <c r="D40" s="21"/>
      <c r="E40" s="11">
        <f t="shared" si="12"/>
        <v>0</v>
      </c>
      <c r="F40" s="11">
        <f t="shared" si="13"/>
        <v>0</v>
      </c>
      <c r="G40" s="23"/>
    </row>
    <row r="41" spans="1:7" x14ac:dyDescent="0.3">
      <c r="A41" s="14" t="s">
        <v>94</v>
      </c>
      <c r="B41" s="14" t="s">
        <v>95</v>
      </c>
      <c r="C41" s="21"/>
      <c r="D41" s="21"/>
      <c r="E41" s="11">
        <f t="shared" si="12"/>
        <v>0</v>
      </c>
      <c r="F41" s="11">
        <f t="shared" si="13"/>
        <v>0</v>
      </c>
      <c r="G41" s="23"/>
    </row>
    <row r="42" spans="1:7" x14ac:dyDescent="0.3">
      <c r="A42" s="36" t="s">
        <v>96</v>
      </c>
      <c r="B42" s="37"/>
      <c r="C42" s="37"/>
      <c r="D42" s="38"/>
      <c r="G42" s="2" t="s">
        <v>423</v>
      </c>
    </row>
    <row r="43" spans="1:7" x14ac:dyDescent="0.3">
      <c r="A43" s="14" t="s">
        <v>99</v>
      </c>
      <c r="B43" s="31" t="s">
        <v>100</v>
      </c>
      <c r="C43" s="21"/>
      <c r="D43" s="21"/>
      <c r="E43" s="11">
        <f t="shared" ref="E43:E46" si="14">IF(C43="Meets",3,IF(C43="Exceeds",5,IF(C43="NA","",0)))</f>
        <v>0</v>
      </c>
      <c r="F43" s="11">
        <f t="shared" ref="F43:F46" si="15">IF(D43="Meets",3,IF(D43="Exceeds",5,IF(D43="NA","",0)))</f>
        <v>0</v>
      </c>
      <c r="G43" s="23"/>
    </row>
    <row r="44" spans="1:7" x14ac:dyDescent="0.3">
      <c r="A44" s="14" t="s">
        <v>101</v>
      </c>
      <c r="B44" s="27" t="s">
        <v>102</v>
      </c>
      <c r="C44" s="21" t="s">
        <v>375</v>
      </c>
      <c r="D44" s="21"/>
      <c r="E44" s="11" t="str">
        <f t="shared" si="14"/>
        <v/>
      </c>
      <c r="F44" s="11">
        <f t="shared" si="15"/>
        <v>0</v>
      </c>
      <c r="G44" s="23"/>
    </row>
    <row r="45" spans="1:7" x14ac:dyDescent="0.3">
      <c r="A45" s="14" t="s">
        <v>103</v>
      </c>
      <c r="B45" s="27" t="s">
        <v>104</v>
      </c>
      <c r="C45" s="21" t="s">
        <v>375</v>
      </c>
      <c r="D45" s="21"/>
      <c r="E45" s="11" t="str">
        <f t="shared" si="14"/>
        <v/>
      </c>
      <c r="F45" s="11">
        <f t="shared" si="15"/>
        <v>0</v>
      </c>
      <c r="G45" s="23"/>
    </row>
    <row r="46" spans="1:7" x14ac:dyDescent="0.3">
      <c r="A46" s="14" t="s">
        <v>105</v>
      </c>
      <c r="B46" s="14" t="s">
        <v>95</v>
      </c>
      <c r="C46" s="21"/>
      <c r="D46" s="21"/>
      <c r="E46" s="11">
        <f t="shared" si="14"/>
        <v>0</v>
      </c>
      <c r="F46" s="11">
        <f t="shared" si="15"/>
        <v>0</v>
      </c>
      <c r="G46" s="23"/>
    </row>
    <row r="47" spans="1:7" x14ac:dyDescent="0.3">
      <c r="A47" s="36" t="s">
        <v>97</v>
      </c>
      <c r="B47" s="37"/>
      <c r="C47" s="37"/>
      <c r="D47" s="38"/>
      <c r="G47" s="2" t="s">
        <v>432</v>
      </c>
    </row>
    <row r="48" spans="1:7" ht="26" x14ac:dyDescent="0.3">
      <c r="A48" s="14" t="s">
        <v>106</v>
      </c>
      <c r="B48" s="14" t="s">
        <v>472</v>
      </c>
      <c r="C48" s="21" t="s">
        <v>375</v>
      </c>
      <c r="D48" s="21"/>
      <c r="E48" s="11" t="str">
        <f t="shared" ref="E48:E52" si="16">IF(C48="Meets",3,IF(C48="Exceeds",5,IF(C48="NA","",0)))</f>
        <v/>
      </c>
      <c r="F48" s="11">
        <f t="shared" ref="F48:F52" si="17">IF(D48="Meets",3,IF(D48="Exceeds",5,IF(D48="NA","",0)))</f>
        <v>0</v>
      </c>
      <c r="G48" s="23"/>
    </row>
    <row r="49" spans="1:7" x14ac:dyDescent="0.3">
      <c r="A49" s="14" t="s">
        <v>107</v>
      </c>
      <c r="B49" s="27" t="s">
        <v>108</v>
      </c>
      <c r="C49" s="21" t="s">
        <v>375</v>
      </c>
      <c r="D49" s="21"/>
      <c r="E49" s="11" t="str">
        <f t="shared" si="16"/>
        <v/>
      </c>
      <c r="F49" s="11">
        <f t="shared" si="17"/>
        <v>0</v>
      </c>
      <c r="G49" s="23"/>
    </row>
    <row r="50" spans="1:7" ht="26" x14ac:dyDescent="0.3">
      <c r="A50" s="14" t="s">
        <v>109</v>
      </c>
      <c r="B50" s="27" t="s">
        <v>110</v>
      </c>
      <c r="C50" s="21" t="s">
        <v>375</v>
      </c>
      <c r="D50" s="21"/>
      <c r="E50" s="11" t="str">
        <f t="shared" si="16"/>
        <v/>
      </c>
      <c r="F50" s="11">
        <f t="shared" si="17"/>
        <v>0</v>
      </c>
      <c r="G50" s="23"/>
    </row>
    <row r="51" spans="1:7" x14ac:dyDescent="0.3">
      <c r="A51" s="14" t="s">
        <v>111</v>
      </c>
      <c r="B51" s="27" t="s">
        <v>112</v>
      </c>
      <c r="C51" s="21" t="s">
        <v>375</v>
      </c>
      <c r="D51" s="21"/>
      <c r="E51" s="11" t="str">
        <f t="shared" si="16"/>
        <v/>
      </c>
      <c r="F51" s="11">
        <f t="shared" si="17"/>
        <v>0</v>
      </c>
      <c r="G51" s="23"/>
    </row>
    <row r="52" spans="1:7" x14ac:dyDescent="0.3">
      <c r="A52" s="14" t="s">
        <v>113</v>
      </c>
      <c r="B52" s="27" t="s">
        <v>114</v>
      </c>
      <c r="C52" s="21" t="s">
        <v>375</v>
      </c>
      <c r="D52" s="21"/>
      <c r="E52" s="11" t="str">
        <f t="shared" si="16"/>
        <v/>
      </c>
      <c r="F52" s="11">
        <f t="shared" si="17"/>
        <v>0</v>
      </c>
      <c r="G52" s="23"/>
    </row>
    <row r="53" spans="1:7" x14ac:dyDescent="0.3">
      <c r="A53" s="36" t="s">
        <v>98</v>
      </c>
      <c r="B53" s="37"/>
      <c r="C53" s="37"/>
      <c r="D53" s="38"/>
      <c r="G53" s="2" t="s">
        <v>423</v>
      </c>
    </row>
    <row r="54" spans="1:7" x14ac:dyDescent="0.3">
      <c r="A54" s="14" t="s">
        <v>115</v>
      </c>
      <c r="B54" s="14" t="s">
        <v>116</v>
      </c>
      <c r="C54" s="21"/>
      <c r="D54" s="21"/>
      <c r="E54" s="11">
        <f t="shared" ref="E54:E60" si="18">IF(C54="Meets",3,IF(C54="Exceeds",5,IF(C54="NA","",0)))</f>
        <v>0</v>
      </c>
      <c r="F54" s="11">
        <f t="shared" ref="F54:F60" si="19">IF(D54="Meets",3,IF(D54="Exceeds",5,IF(D54="NA","",0)))</f>
        <v>0</v>
      </c>
      <c r="G54" s="23"/>
    </row>
    <row r="55" spans="1:7" x14ac:dyDescent="0.3">
      <c r="A55" s="14" t="s">
        <v>117</v>
      </c>
      <c r="B55" s="14" t="s">
        <v>118</v>
      </c>
      <c r="C55" s="21"/>
      <c r="D55" s="21"/>
      <c r="E55" s="11">
        <f t="shared" si="18"/>
        <v>0</v>
      </c>
      <c r="F55" s="11">
        <f t="shared" si="19"/>
        <v>0</v>
      </c>
      <c r="G55" s="23"/>
    </row>
    <row r="56" spans="1:7" x14ac:dyDescent="0.3">
      <c r="A56" s="14" t="s">
        <v>119</v>
      </c>
      <c r="B56" s="14" t="s">
        <v>120</v>
      </c>
      <c r="C56" s="21"/>
      <c r="D56" s="21"/>
      <c r="E56" s="11">
        <f t="shared" si="18"/>
        <v>0</v>
      </c>
      <c r="F56" s="11">
        <f t="shared" si="19"/>
        <v>0</v>
      </c>
      <c r="G56" s="23"/>
    </row>
    <row r="57" spans="1:7" x14ac:dyDescent="0.3">
      <c r="A57" s="14" t="s">
        <v>121</v>
      </c>
      <c r="B57" s="31" t="s">
        <v>122</v>
      </c>
      <c r="C57" s="21"/>
      <c r="D57" s="21"/>
      <c r="E57" s="11">
        <f t="shared" si="18"/>
        <v>0</v>
      </c>
      <c r="F57" s="11">
        <f t="shared" si="19"/>
        <v>0</v>
      </c>
      <c r="G57" s="23"/>
    </row>
    <row r="58" spans="1:7" x14ac:dyDescent="0.3">
      <c r="A58" s="14" t="s">
        <v>123</v>
      </c>
      <c r="B58" s="31" t="s">
        <v>124</v>
      </c>
      <c r="C58" s="21"/>
      <c r="D58" s="21"/>
      <c r="E58" s="11">
        <f t="shared" si="18"/>
        <v>0</v>
      </c>
      <c r="F58" s="11">
        <f t="shared" si="19"/>
        <v>0</v>
      </c>
      <c r="G58" s="23"/>
    </row>
    <row r="59" spans="1:7" x14ac:dyDescent="0.3">
      <c r="A59" s="14" t="s">
        <v>125</v>
      </c>
      <c r="B59" s="14" t="s">
        <v>63</v>
      </c>
      <c r="C59" s="21"/>
      <c r="D59" s="21"/>
      <c r="E59" s="11">
        <f t="shared" si="18"/>
        <v>0</v>
      </c>
      <c r="F59" s="11">
        <f t="shared" si="19"/>
        <v>0</v>
      </c>
      <c r="G59" s="23"/>
    </row>
    <row r="60" spans="1:7" x14ac:dyDescent="0.3">
      <c r="A60" s="14" t="s">
        <v>126</v>
      </c>
      <c r="B60" s="14" t="s">
        <v>127</v>
      </c>
      <c r="C60" s="21"/>
      <c r="D60" s="21"/>
      <c r="E60" s="11">
        <f t="shared" si="18"/>
        <v>0</v>
      </c>
      <c r="F60" s="11">
        <f t="shared" si="19"/>
        <v>0</v>
      </c>
      <c r="G60" s="23"/>
    </row>
    <row r="62" spans="1:7" x14ac:dyDescent="0.3">
      <c r="A62" s="16" t="s">
        <v>41</v>
      </c>
      <c r="B62" s="15" t="s">
        <v>128</v>
      </c>
      <c r="C62" s="5" t="str">
        <f>IF(E62=1,AVERAGE(E3:E5,E7:E12,E14:E19,E21:E24,E26:E28,E30:E33,E35:E41,E43:E46,E48:E52,,E54:E60),"")</f>
        <v/>
      </c>
      <c r="D62" s="5" t="str">
        <f>IF(F62=1,AVERAGE(F3:F5,F7:F12,F14:F19,F21:F24,F26:F28,F30:F33,F35:F41,F43:F46,F48:F52,,F54:F60),"")</f>
        <v/>
      </c>
      <c r="E62" s="5">
        <f>IF(SUM(E3:E5,E7:E12,E14:E19,E21:E24,E26:E28,E30:E33,E35:E41,E43:E46,E48:E52,E54:E60)&gt;0,1,0)</f>
        <v>0</v>
      </c>
      <c r="F62" s="5">
        <f>IF(SUM(F3:F5,F7:F12,F14:F19,F21:F24,F26:F28,F30:F33,F35:F41,F43:F46,F48:F52,F54:F60)&gt;0,1,0)</f>
        <v>0</v>
      </c>
    </row>
    <row r="63" spans="1:7" x14ac:dyDescent="0.3">
      <c r="A63" s="16" t="s">
        <v>44</v>
      </c>
      <c r="C63" s="9" t="str">
        <f>IF(C62&lt;&gt;"",IF(C62&gt;=4.5,"Exceeds",IF(AND(C62&gt;=2.5,C62&lt;4.5),"Meets","Below")),"NA")</f>
        <v>NA</v>
      </c>
      <c r="D63" s="9" t="str">
        <f>IF(D62&lt;&gt;"",IF(D62&gt;=4.5,"Exceeds",IF(AND(D62&gt;=2.5,D62&lt;4.5),"Meets","Below")),"NA")</f>
        <v>NA</v>
      </c>
    </row>
    <row r="64" spans="1:7" x14ac:dyDescent="0.3">
      <c r="A64" s="16" t="s">
        <v>43</v>
      </c>
    </row>
    <row r="65" spans="1:1" x14ac:dyDescent="0.3">
      <c r="A65" s="16" t="s">
        <v>42</v>
      </c>
    </row>
  </sheetData>
  <sheetProtection sheet="1" objects="1" scenarios="1" selectLockedCells="1"/>
  <mergeCells count="10">
    <mergeCell ref="A34:D34"/>
    <mergeCell ref="A42:D42"/>
    <mergeCell ref="A47:D47"/>
    <mergeCell ref="A53:D53"/>
    <mergeCell ref="A2:D2"/>
    <mergeCell ref="A6:D6"/>
    <mergeCell ref="A13:D13"/>
    <mergeCell ref="A20:D20"/>
    <mergeCell ref="A25:D25"/>
    <mergeCell ref="A29:D29"/>
  </mergeCells>
  <dataValidations count="2">
    <dataValidation type="list" allowBlank="1" showInputMessage="1" showErrorMessage="1" errorTitle="Invalid Entry" error="Please select a value from the drop-down list" sqref="C43:D46 C30:D33 C3:D5 C7:D12 C21:D24 C26:D28 C14:D19 C35:D41 C48:D52 C54:D60">
      <formula1>Expectations</formula1>
    </dataValidation>
    <dataValidation type="list" allowBlank="1" showInputMessage="1" showErrorMessage="1" sqref="G2:G60">
      <formula1>Courses</formula1>
    </dataValidation>
  </dataValidations>
  <pageMargins left="0.2" right="0.2" top="0.75" bottom="0.25" header="0.3" footer="0.05"/>
  <pageSetup paperSize="5" orientation="landscape" r:id="rId1"/>
  <headerFooter>
    <oddHeader>&amp;LCompetency Unit: 2.0 Planning a Project&amp;C&amp;"-,Bold"&amp;12Project Manager Competency Assessment</oddHeader>
    <oddFooter>&amp;R&amp;9Page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129</v>
      </c>
      <c r="B2" s="37"/>
      <c r="C2" s="37"/>
      <c r="D2" s="38"/>
      <c r="G2" s="2" t="s">
        <v>423</v>
      </c>
    </row>
    <row r="3" spans="1:7" ht="65" x14ac:dyDescent="0.3">
      <c r="A3" s="14" t="s">
        <v>134</v>
      </c>
      <c r="B3" s="31" t="s">
        <v>473</v>
      </c>
      <c r="C3" s="21"/>
      <c r="D3" s="21"/>
      <c r="E3" s="11">
        <f>IF(C3="Meets",3,IF(C3="Exceeds",5,IF(C3="NA","",0)))</f>
        <v>0</v>
      </c>
      <c r="F3" s="11">
        <f>IF(D3="Meets",3,IF(D3="Exceeds",5,IF(D3="NA","",0)))</f>
        <v>0</v>
      </c>
      <c r="G3" s="23"/>
    </row>
    <row r="4" spans="1:7" x14ac:dyDescent="0.3">
      <c r="A4" s="14" t="s">
        <v>135</v>
      </c>
      <c r="B4" s="13" t="s">
        <v>136</v>
      </c>
      <c r="C4" s="21"/>
      <c r="D4" s="21"/>
      <c r="E4" s="11">
        <f t="shared" ref="E4:E6" si="0">IF(C4="Meets",3,IF(C4="Exceeds",5,IF(C4="NA","",0)))</f>
        <v>0</v>
      </c>
      <c r="F4" s="11">
        <f t="shared" ref="F4:F6" si="1">IF(D4="Meets",3,IF(D4="Exceeds",5,IF(D4="NA","",0)))</f>
        <v>0</v>
      </c>
      <c r="G4" s="23"/>
    </row>
    <row r="5" spans="1:7" x14ac:dyDescent="0.3">
      <c r="A5" s="14" t="s">
        <v>137</v>
      </c>
      <c r="B5" s="14" t="s">
        <v>136</v>
      </c>
      <c r="C5" s="21"/>
      <c r="D5" s="21"/>
      <c r="E5" s="11">
        <f t="shared" si="0"/>
        <v>0</v>
      </c>
      <c r="F5" s="11">
        <f t="shared" si="1"/>
        <v>0</v>
      </c>
      <c r="G5" s="23"/>
    </row>
    <row r="6" spans="1:7" ht="39" x14ac:dyDescent="0.3">
      <c r="A6" s="14" t="s">
        <v>138</v>
      </c>
      <c r="B6" s="14" t="s">
        <v>139</v>
      </c>
      <c r="C6" s="21"/>
      <c r="D6" s="21"/>
      <c r="E6" s="11">
        <f t="shared" si="0"/>
        <v>0</v>
      </c>
      <c r="F6" s="11">
        <f t="shared" si="1"/>
        <v>0</v>
      </c>
      <c r="G6" s="23"/>
    </row>
    <row r="7" spans="1:7" x14ac:dyDescent="0.3">
      <c r="A7" s="36" t="s">
        <v>130</v>
      </c>
      <c r="B7" s="37"/>
      <c r="C7" s="37"/>
      <c r="D7" s="38"/>
      <c r="G7" s="2" t="s">
        <v>433</v>
      </c>
    </row>
    <row r="8" spans="1:7" ht="26" x14ac:dyDescent="0.3">
      <c r="A8" s="14" t="s">
        <v>140</v>
      </c>
      <c r="B8" s="14" t="s">
        <v>141</v>
      </c>
      <c r="C8" s="21" t="s">
        <v>375</v>
      </c>
      <c r="D8" s="21"/>
      <c r="E8" s="11" t="str">
        <f t="shared" ref="E8:E9" si="2">IF(C8="Meets",3,IF(C8="Exceeds",5,IF(C8="NA","",0)))</f>
        <v/>
      </c>
      <c r="F8" s="11">
        <f t="shared" ref="F8:F9" si="3">IF(D8="Meets",3,IF(D8="Exceeds",5,IF(D8="NA","",0)))</f>
        <v>0</v>
      </c>
      <c r="G8" s="23"/>
    </row>
    <row r="9" spans="1:7" ht="39" x14ac:dyDescent="0.3">
      <c r="A9" s="14" t="s">
        <v>142</v>
      </c>
      <c r="B9" s="14" t="s">
        <v>143</v>
      </c>
      <c r="C9" s="21" t="s">
        <v>375</v>
      </c>
      <c r="D9" s="21"/>
      <c r="E9" s="11" t="str">
        <f t="shared" si="2"/>
        <v/>
      </c>
      <c r="F9" s="11">
        <f t="shared" si="3"/>
        <v>0</v>
      </c>
      <c r="G9" s="23"/>
    </row>
    <row r="10" spans="1:7" x14ac:dyDescent="0.3">
      <c r="A10" s="36" t="s">
        <v>131</v>
      </c>
      <c r="B10" s="37"/>
      <c r="C10" s="37"/>
      <c r="D10" s="38"/>
      <c r="G10" s="2" t="s">
        <v>433</v>
      </c>
    </row>
    <row r="11" spans="1:7" ht="39" x14ac:dyDescent="0.3">
      <c r="A11" s="14" t="s">
        <v>144</v>
      </c>
      <c r="B11" s="14" t="s">
        <v>474</v>
      </c>
      <c r="C11" s="21"/>
      <c r="D11" s="21"/>
      <c r="E11" s="11">
        <f t="shared" ref="E11:E13" si="4">IF(C11="Meets",3,IF(C11="Exceeds",5,IF(C11="NA","",0)))</f>
        <v>0</v>
      </c>
      <c r="F11" s="11">
        <f t="shared" ref="F11:F13" si="5">IF(D11="Meets",3,IF(D11="Exceeds",5,IF(D11="NA","",0)))</f>
        <v>0</v>
      </c>
      <c r="G11" s="23"/>
    </row>
    <row r="12" spans="1:7" ht="26" x14ac:dyDescent="0.3">
      <c r="A12" s="14" t="s">
        <v>145</v>
      </c>
      <c r="B12" s="14" t="s">
        <v>475</v>
      </c>
      <c r="C12" s="21"/>
      <c r="D12" s="21"/>
      <c r="E12" s="11">
        <f t="shared" si="4"/>
        <v>0</v>
      </c>
      <c r="F12" s="11">
        <f t="shared" si="5"/>
        <v>0</v>
      </c>
      <c r="G12" s="23"/>
    </row>
    <row r="13" spans="1:7" ht="26" x14ac:dyDescent="0.3">
      <c r="A13" s="14" t="s">
        <v>146</v>
      </c>
      <c r="B13" s="27" t="s">
        <v>147</v>
      </c>
      <c r="C13" s="21" t="s">
        <v>375</v>
      </c>
      <c r="D13" s="21"/>
      <c r="E13" s="11" t="str">
        <f t="shared" si="4"/>
        <v/>
      </c>
      <c r="F13" s="11">
        <f t="shared" si="5"/>
        <v>0</v>
      </c>
      <c r="G13" s="23"/>
    </row>
    <row r="14" spans="1:7" x14ac:dyDescent="0.3">
      <c r="A14" s="36" t="s">
        <v>132</v>
      </c>
      <c r="B14" s="37"/>
      <c r="C14" s="37"/>
      <c r="D14" s="38"/>
      <c r="G14" s="2" t="s">
        <v>426</v>
      </c>
    </row>
    <row r="15" spans="1:7" ht="26" x14ac:dyDescent="0.3">
      <c r="A15" s="14" t="s">
        <v>148</v>
      </c>
      <c r="B15" s="31" t="s">
        <v>149</v>
      </c>
      <c r="C15" s="21"/>
      <c r="D15" s="21"/>
      <c r="E15" s="11">
        <f t="shared" ref="E15:E16" si="6">IF(C15="Meets",3,IF(C15="Exceeds",5,IF(C15="NA","",0)))</f>
        <v>0</v>
      </c>
      <c r="F15" s="11">
        <f t="shared" ref="F15:F16" si="7">IF(D15="Meets",3,IF(D15="Exceeds",5,IF(D15="NA","",0)))</f>
        <v>0</v>
      </c>
      <c r="G15" s="23"/>
    </row>
    <row r="16" spans="1:7" ht="26" x14ac:dyDescent="0.3">
      <c r="A16" s="14" t="s">
        <v>150</v>
      </c>
      <c r="B16" s="14" t="s">
        <v>151</v>
      </c>
      <c r="C16" s="21"/>
      <c r="D16" s="21"/>
      <c r="E16" s="11">
        <f t="shared" si="6"/>
        <v>0</v>
      </c>
      <c r="F16" s="11">
        <f t="shared" si="7"/>
        <v>0</v>
      </c>
      <c r="G16" s="23"/>
    </row>
    <row r="17" spans="1:7" x14ac:dyDescent="0.3">
      <c r="A17" s="36" t="s">
        <v>133</v>
      </c>
      <c r="B17" s="37"/>
      <c r="C17" s="37"/>
      <c r="D17" s="38"/>
      <c r="G17" s="2" t="s">
        <v>423</v>
      </c>
    </row>
    <row r="18" spans="1:7" ht="26" x14ac:dyDescent="0.3">
      <c r="A18" s="14" t="s">
        <v>152</v>
      </c>
      <c r="B18" s="27" t="s">
        <v>153</v>
      </c>
      <c r="C18" s="21" t="s">
        <v>375</v>
      </c>
      <c r="D18" s="21"/>
      <c r="E18" s="11" t="str">
        <f t="shared" ref="E18:E21" si="8">IF(C18="Meets",3,IF(C18="Exceeds",5,IF(C18="NA","",0)))</f>
        <v/>
      </c>
      <c r="F18" s="11">
        <f t="shared" ref="F18:F21" si="9">IF(D18="Meets",3,IF(D18="Exceeds",5,IF(D18="NA","",0)))</f>
        <v>0</v>
      </c>
      <c r="G18" s="23"/>
    </row>
    <row r="19" spans="1:7" ht="26" x14ac:dyDescent="0.3">
      <c r="A19" s="14" t="s">
        <v>154</v>
      </c>
      <c r="B19" s="14" t="s">
        <v>476</v>
      </c>
      <c r="C19" s="21" t="s">
        <v>375</v>
      </c>
      <c r="D19" s="21"/>
      <c r="E19" s="11" t="str">
        <f t="shared" si="8"/>
        <v/>
      </c>
      <c r="F19" s="11">
        <f t="shared" si="9"/>
        <v>0</v>
      </c>
      <c r="G19" s="23"/>
    </row>
    <row r="20" spans="1:7" x14ac:dyDescent="0.3">
      <c r="A20" s="14" t="s">
        <v>155</v>
      </c>
      <c r="B20" s="27" t="s">
        <v>156</v>
      </c>
      <c r="C20" s="21" t="s">
        <v>375</v>
      </c>
      <c r="D20" s="21"/>
      <c r="E20" s="11" t="str">
        <f t="shared" si="8"/>
        <v/>
      </c>
      <c r="F20" s="11">
        <f t="shared" si="9"/>
        <v>0</v>
      </c>
      <c r="G20" s="23"/>
    </row>
    <row r="21" spans="1:7" x14ac:dyDescent="0.3">
      <c r="A21" s="14" t="s">
        <v>157</v>
      </c>
      <c r="B21" s="27" t="s">
        <v>156</v>
      </c>
      <c r="C21" s="21" t="s">
        <v>375</v>
      </c>
      <c r="D21" s="21"/>
      <c r="E21" s="11" t="str">
        <f t="shared" si="8"/>
        <v/>
      </c>
      <c r="F21" s="11">
        <f t="shared" si="9"/>
        <v>0</v>
      </c>
      <c r="G21" s="23"/>
    </row>
    <row r="22" spans="1:7" x14ac:dyDescent="0.3">
      <c r="G22" s="24"/>
    </row>
    <row r="23" spans="1:7" x14ac:dyDescent="0.3">
      <c r="A23" s="16" t="s">
        <v>41</v>
      </c>
      <c r="B23" s="15" t="s">
        <v>158</v>
      </c>
      <c r="C23" s="5" t="str">
        <f>IF(E23=1,AVERAGE(E3:E6,E8:E9,E11:E13,E15:E16,E18:E21),"")</f>
        <v/>
      </c>
      <c r="D23" s="5" t="str">
        <f>IF(F23=1,AVERAGE(F3:F6,F8:F9,F11:F13,F15:F16,F18:F21),"")</f>
        <v/>
      </c>
      <c r="E23" s="5">
        <f>IF(SUM(E3:E6,E8:E9,E11:E13,E15:E16,E18:E21)&gt;0,1,0)</f>
        <v>0</v>
      </c>
      <c r="F23" s="5">
        <f>IF(SUM(F3:F6,F8:F9,F11:F13,F15:F16,F18:F21)&gt;0,1,0)</f>
        <v>0</v>
      </c>
      <c r="G23" s="24"/>
    </row>
    <row r="24" spans="1:7" x14ac:dyDescent="0.3">
      <c r="A24" s="16" t="s">
        <v>44</v>
      </c>
      <c r="C24" s="9" t="str">
        <f>IF(C23&lt;&gt;"",IF(C23&gt;=4.5,"Exceeds",IF(AND(C23&gt;=2.5,C23&lt;4.5),"Meets","Below")),"NA")</f>
        <v>NA</v>
      </c>
      <c r="D24" s="9" t="str">
        <f>IF(D23&lt;&gt;"",IF(D23&gt;=4.5,"Exceeds",IF(AND(D23&gt;=2.5,D23&lt;4.5),"Meets","Below")),"NA")</f>
        <v>NA</v>
      </c>
      <c r="G24" s="24"/>
    </row>
    <row r="25" spans="1:7" x14ac:dyDescent="0.3">
      <c r="A25" s="16" t="s">
        <v>43</v>
      </c>
      <c r="G25" s="24"/>
    </row>
    <row r="26" spans="1:7" x14ac:dyDescent="0.3">
      <c r="A26" s="16" t="s">
        <v>42</v>
      </c>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5">
    <mergeCell ref="A2:D2"/>
    <mergeCell ref="A7:D7"/>
    <mergeCell ref="A10:D10"/>
    <mergeCell ref="A14:D14"/>
    <mergeCell ref="A17:D17"/>
  </mergeCells>
  <dataValidations count="2">
    <dataValidation type="list" allowBlank="1" showInputMessage="1" showErrorMessage="1" errorTitle="Invalid Entry" error="Please select a value from the drop-down list" sqref="C11:D13 C3:D6 C8:D9 C15:D16 C18:D21">
      <formula1>Expectations</formula1>
    </dataValidation>
    <dataValidation type="list" allowBlank="1" showInputMessage="1" showErrorMessage="1" sqref="G2:G21">
      <formula1>Courses</formula1>
    </dataValidation>
  </dataValidations>
  <printOptions horizontalCentered="1"/>
  <pageMargins left="0.2" right="0.2" top="0.75" bottom="0.25" header="0.3" footer="0.05"/>
  <pageSetup paperSize="5" orientation="landscape" r:id="rId1"/>
  <headerFooter>
    <oddHeader>&amp;LCompetency Unit: 3.0 Executing a Project&amp;C&amp;"-,Bold"&amp;12Project Manager Competency Assessment</oddHeader>
    <oddFooter>&amp;R&amp;9Page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17" sqref="C17"/>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159</v>
      </c>
      <c r="B2" s="37"/>
      <c r="C2" s="37"/>
      <c r="D2" s="38"/>
      <c r="G2" s="2" t="s">
        <v>423</v>
      </c>
    </row>
    <row r="3" spans="1:7" x14ac:dyDescent="0.3">
      <c r="A3" s="14" t="s">
        <v>165</v>
      </c>
      <c r="B3" s="31" t="s">
        <v>166</v>
      </c>
      <c r="C3" s="21"/>
      <c r="D3" s="21"/>
      <c r="E3" s="11">
        <f>IF(C3="Meets",3,IF(C3="Exceeds",5,IF(C3="NA","",0)))</f>
        <v>0</v>
      </c>
      <c r="F3" s="11">
        <f>IF(D3="Meets",3,IF(D3="Exceeds",5,IF(D3="NA","",0)))</f>
        <v>0</v>
      </c>
      <c r="G3" s="23"/>
    </row>
    <row r="4" spans="1:7" ht="39" x14ac:dyDescent="0.3">
      <c r="A4" s="14" t="s">
        <v>167</v>
      </c>
      <c r="B4" s="14" t="s">
        <v>168</v>
      </c>
      <c r="C4" s="21"/>
      <c r="D4" s="21"/>
      <c r="E4" s="11">
        <f t="shared" ref="E4:E5" si="0">IF(C4="Meets",3,IF(C4="Exceeds",5,IF(C4="NA","",0)))</f>
        <v>0</v>
      </c>
      <c r="F4" s="11">
        <f t="shared" ref="F4:F5" si="1">IF(D4="Meets",3,IF(D4="Exceeds",5,IF(D4="NA","",0)))</f>
        <v>0</v>
      </c>
      <c r="G4" s="23"/>
    </row>
    <row r="5" spans="1:7" x14ac:dyDescent="0.3">
      <c r="A5" s="14" t="s">
        <v>169</v>
      </c>
      <c r="B5" s="14" t="s">
        <v>170</v>
      </c>
      <c r="C5" s="21"/>
      <c r="D5" s="21"/>
      <c r="E5" s="11">
        <f t="shared" si="0"/>
        <v>0</v>
      </c>
      <c r="F5" s="11">
        <f t="shared" si="1"/>
        <v>0</v>
      </c>
      <c r="G5" s="23"/>
    </row>
    <row r="6" spans="1:7" x14ac:dyDescent="0.3">
      <c r="A6" s="36" t="s">
        <v>160</v>
      </c>
      <c r="B6" s="37"/>
      <c r="C6" s="37"/>
      <c r="D6" s="38"/>
      <c r="G6" s="2" t="s">
        <v>423</v>
      </c>
    </row>
    <row r="7" spans="1:7" ht="26" x14ac:dyDescent="0.3">
      <c r="A7" s="14" t="s">
        <v>171</v>
      </c>
      <c r="B7" s="31" t="s">
        <v>172</v>
      </c>
      <c r="C7" s="21"/>
      <c r="D7" s="21"/>
      <c r="E7" s="11">
        <f t="shared" ref="E7:E11" si="2">IF(C7="Meets",3,IF(C7="Exceeds",5,IF(C7="NA","",0)))</f>
        <v>0</v>
      </c>
      <c r="F7" s="11">
        <f t="shared" ref="F7:F11" si="3">IF(D7="Meets",3,IF(D7="Exceeds",5,IF(D7="NA","",0)))</f>
        <v>0</v>
      </c>
      <c r="G7" s="23"/>
    </row>
    <row r="8" spans="1:7" x14ac:dyDescent="0.3">
      <c r="A8" s="14" t="s">
        <v>404</v>
      </c>
      <c r="B8" s="27" t="s">
        <v>173</v>
      </c>
      <c r="C8" s="21" t="s">
        <v>375</v>
      </c>
      <c r="D8" s="21"/>
      <c r="E8" s="11" t="str">
        <f t="shared" si="2"/>
        <v/>
      </c>
      <c r="F8" s="11">
        <f t="shared" si="3"/>
        <v>0</v>
      </c>
      <c r="G8" s="23"/>
    </row>
    <row r="9" spans="1:7" x14ac:dyDescent="0.3">
      <c r="A9" s="14" t="s">
        <v>174</v>
      </c>
      <c r="B9" s="27" t="s">
        <v>175</v>
      </c>
      <c r="C9" s="21" t="s">
        <v>375</v>
      </c>
      <c r="D9" s="21"/>
      <c r="E9" s="11" t="str">
        <f t="shared" si="2"/>
        <v/>
      </c>
      <c r="F9" s="11">
        <f t="shared" si="3"/>
        <v>0</v>
      </c>
      <c r="G9" s="23"/>
    </row>
    <row r="10" spans="1:7" x14ac:dyDescent="0.3">
      <c r="A10" s="14" t="s">
        <v>176</v>
      </c>
      <c r="B10" s="14" t="s">
        <v>177</v>
      </c>
      <c r="C10" s="21"/>
      <c r="D10" s="21"/>
      <c r="E10" s="11">
        <f t="shared" si="2"/>
        <v>0</v>
      </c>
      <c r="F10" s="11">
        <f t="shared" si="3"/>
        <v>0</v>
      </c>
      <c r="G10" s="23"/>
    </row>
    <row r="11" spans="1:7" ht="26" x14ac:dyDescent="0.3">
      <c r="A11" s="14" t="s">
        <v>178</v>
      </c>
      <c r="B11" s="14" t="s">
        <v>179</v>
      </c>
      <c r="C11" s="21"/>
      <c r="D11" s="21"/>
      <c r="E11" s="11">
        <f t="shared" si="2"/>
        <v>0</v>
      </c>
      <c r="F11" s="11">
        <f t="shared" si="3"/>
        <v>0</v>
      </c>
      <c r="G11" s="23"/>
    </row>
    <row r="12" spans="1:7" x14ac:dyDescent="0.3">
      <c r="A12" s="36" t="s">
        <v>161</v>
      </c>
      <c r="B12" s="37"/>
      <c r="C12" s="37"/>
      <c r="D12" s="38"/>
      <c r="G12" s="2" t="s">
        <v>426</v>
      </c>
    </row>
    <row r="13" spans="1:7" x14ac:dyDescent="0.3">
      <c r="A13" s="14" t="s">
        <v>180</v>
      </c>
      <c r="B13" s="31" t="s">
        <v>181</v>
      </c>
      <c r="C13" s="21"/>
      <c r="D13" s="21"/>
      <c r="E13" s="11">
        <f t="shared" ref="E13:E17" si="4">IF(C13="Meets",3,IF(C13="Exceeds",5,IF(C13="NA","",0)))</f>
        <v>0</v>
      </c>
      <c r="F13" s="11">
        <f t="shared" ref="F13:F17" si="5">IF(D13="Meets",3,IF(D13="Exceeds",5,IF(D13="NA","",0)))</f>
        <v>0</v>
      </c>
      <c r="G13" s="23"/>
    </row>
    <row r="14" spans="1:7" x14ac:dyDescent="0.3">
      <c r="A14" s="14" t="s">
        <v>182</v>
      </c>
      <c r="B14" s="14" t="s">
        <v>183</v>
      </c>
      <c r="C14" s="21"/>
      <c r="D14" s="21"/>
      <c r="E14" s="11">
        <f t="shared" si="4"/>
        <v>0</v>
      </c>
      <c r="F14" s="11">
        <f t="shared" si="5"/>
        <v>0</v>
      </c>
      <c r="G14" s="23"/>
    </row>
    <row r="15" spans="1:7" x14ac:dyDescent="0.3">
      <c r="A15" s="14" t="s">
        <v>184</v>
      </c>
      <c r="B15" s="14" t="s">
        <v>185</v>
      </c>
      <c r="C15" s="21"/>
      <c r="D15" s="21"/>
      <c r="E15" s="11">
        <f t="shared" si="4"/>
        <v>0</v>
      </c>
      <c r="F15" s="11">
        <f t="shared" si="5"/>
        <v>0</v>
      </c>
      <c r="G15" s="23"/>
    </row>
    <row r="16" spans="1:7" x14ac:dyDescent="0.3">
      <c r="A16" s="14" t="s">
        <v>186</v>
      </c>
      <c r="B16" s="14" t="s">
        <v>187</v>
      </c>
      <c r="C16" s="21"/>
      <c r="D16" s="21"/>
      <c r="E16" s="11">
        <f t="shared" si="4"/>
        <v>0</v>
      </c>
      <c r="F16" s="11">
        <f t="shared" si="5"/>
        <v>0</v>
      </c>
      <c r="G16" s="23"/>
    </row>
    <row r="17" spans="1:7" ht="26" x14ac:dyDescent="0.3">
      <c r="A17" s="14" t="s">
        <v>188</v>
      </c>
      <c r="B17" s="27" t="s">
        <v>189</v>
      </c>
      <c r="C17" s="21" t="s">
        <v>375</v>
      </c>
      <c r="D17" s="21"/>
      <c r="E17" s="11" t="str">
        <f t="shared" si="4"/>
        <v/>
      </c>
      <c r="F17" s="11">
        <f t="shared" si="5"/>
        <v>0</v>
      </c>
      <c r="G17" s="23"/>
    </row>
    <row r="18" spans="1:7" x14ac:dyDescent="0.3">
      <c r="A18" s="36" t="s">
        <v>162</v>
      </c>
      <c r="B18" s="37"/>
      <c r="C18" s="37"/>
      <c r="D18" s="38"/>
      <c r="G18" s="2" t="s">
        <v>424</v>
      </c>
    </row>
    <row r="19" spans="1:7" ht="26" x14ac:dyDescent="0.3">
      <c r="A19" s="14" t="s">
        <v>190</v>
      </c>
      <c r="B19" s="31" t="s">
        <v>191</v>
      </c>
      <c r="C19" s="21"/>
      <c r="D19" s="21"/>
      <c r="E19" s="11">
        <f t="shared" ref="E19:E24" si="6">IF(C19="Meets",3,IF(C19="Exceeds",5,IF(C19="NA","",0)))</f>
        <v>0</v>
      </c>
      <c r="F19" s="11">
        <f t="shared" ref="F19:F24" si="7">IF(D19="Meets",3,IF(D19="Exceeds",5,IF(D19="NA","",0)))</f>
        <v>0</v>
      </c>
      <c r="G19" s="23"/>
    </row>
    <row r="20" spans="1:7" ht="26" x14ac:dyDescent="0.3">
      <c r="A20" s="14" t="s">
        <v>192</v>
      </c>
      <c r="B20" s="14" t="s">
        <v>193</v>
      </c>
      <c r="C20" s="21"/>
      <c r="D20" s="21"/>
      <c r="E20" s="11">
        <f t="shared" si="6"/>
        <v>0</v>
      </c>
      <c r="F20" s="11">
        <f t="shared" si="7"/>
        <v>0</v>
      </c>
      <c r="G20" s="23"/>
    </row>
    <row r="21" spans="1:7" ht="26" x14ac:dyDescent="0.3">
      <c r="A21" s="14" t="s">
        <v>194</v>
      </c>
      <c r="B21" s="14" t="s">
        <v>195</v>
      </c>
      <c r="C21" s="21"/>
      <c r="D21" s="21"/>
      <c r="E21" s="11">
        <f t="shared" si="6"/>
        <v>0</v>
      </c>
      <c r="F21" s="11">
        <f t="shared" si="7"/>
        <v>0</v>
      </c>
      <c r="G21" s="23"/>
    </row>
    <row r="22" spans="1:7" x14ac:dyDescent="0.3">
      <c r="A22" s="14" t="s">
        <v>196</v>
      </c>
      <c r="B22" s="14" t="s">
        <v>197</v>
      </c>
      <c r="C22" s="21"/>
      <c r="D22" s="21"/>
      <c r="E22" s="11">
        <f t="shared" si="6"/>
        <v>0</v>
      </c>
      <c r="F22" s="11">
        <f t="shared" si="7"/>
        <v>0</v>
      </c>
      <c r="G22" s="23"/>
    </row>
    <row r="23" spans="1:7" x14ac:dyDescent="0.3">
      <c r="A23" s="14" t="s">
        <v>198</v>
      </c>
      <c r="B23" s="27" t="s">
        <v>199</v>
      </c>
      <c r="C23" s="21" t="s">
        <v>375</v>
      </c>
      <c r="D23" s="21"/>
      <c r="E23" s="11" t="str">
        <f t="shared" si="6"/>
        <v/>
      </c>
      <c r="F23" s="11">
        <f t="shared" si="7"/>
        <v>0</v>
      </c>
      <c r="G23" s="23"/>
    </row>
    <row r="24" spans="1:7" ht="26" x14ac:dyDescent="0.3">
      <c r="A24" s="14" t="s">
        <v>200</v>
      </c>
      <c r="B24" s="27" t="s">
        <v>189</v>
      </c>
      <c r="C24" s="21" t="s">
        <v>375</v>
      </c>
      <c r="D24" s="21"/>
      <c r="E24" s="11" t="str">
        <f t="shared" si="6"/>
        <v/>
      </c>
      <c r="F24" s="11">
        <f t="shared" si="7"/>
        <v>0</v>
      </c>
      <c r="G24" s="23"/>
    </row>
    <row r="25" spans="1:7" x14ac:dyDescent="0.3">
      <c r="A25" s="36" t="s">
        <v>163</v>
      </c>
      <c r="B25" s="37"/>
      <c r="C25" s="37"/>
      <c r="D25" s="38"/>
      <c r="G25" s="2" t="s">
        <v>430</v>
      </c>
    </row>
    <row r="26" spans="1:7" x14ac:dyDescent="0.3">
      <c r="A26" s="14" t="s">
        <v>201</v>
      </c>
      <c r="B26" s="14" t="s">
        <v>202</v>
      </c>
      <c r="C26" s="21"/>
      <c r="D26" s="21"/>
      <c r="E26" s="11">
        <f t="shared" ref="E26:E29" si="8">IF(C26="Meets",3,IF(C26="Exceeds",5,IF(C26="NA","",0)))</f>
        <v>0</v>
      </c>
      <c r="F26" s="11">
        <f t="shared" ref="F26:F29" si="9">IF(D26="Meets",3,IF(D26="Exceeds",5,IF(D26="NA","",0)))</f>
        <v>0</v>
      </c>
      <c r="G26" s="23"/>
    </row>
    <row r="27" spans="1:7" x14ac:dyDescent="0.3">
      <c r="A27" s="14" t="s">
        <v>203</v>
      </c>
      <c r="B27" s="14" t="s">
        <v>204</v>
      </c>
      <c r="C27" s="21"/>
      <c r="D27" s="21"/>
      <c r="E27" s="11">
        <f t="shared" si="8"/>
        <v>0</v>
      </c>
      <c r="F27" s="11">
        <f t="shared" si="9"/>
        <v>0</v>
      </c>
      <c r="G27" s="23"/>
    </row>
    <row r="28" spans="1:7" x14ac:dyDescent="0.3">
      <c r="A28" s="14" t="s">
        <v>205</v>
      </c>
      <c r="B28" s="27" t="s">
        <v>206</v>
      </c>
      <c r="C28" s="21" t="s">
        <v>375</v>
      </c>
      <c r="D28" s="21"/>
      <c r="E28" s="11" t="str">
        <f t="shared" si="8"/>
        <v/>
      </c>
      <c r="F28" s="11">
        <f t="shared" si="9"/>
        <v>0</v>
      </c>
      <c r="G28" s="23"/>
    </row>
    <row r="29" spans="1:7" ht="26" x14ac:dyDescent="0.3">
      <c r="A29" s="14" t="s">
        <v>207</v>
      </c>
      <c r="B29" s="27" t="s">
        <v>208</v>
      </c>
      <c r="C29" s="21" t="s">
        <v>375</v>
      </c>
      <c r="D29" s="21"/>
      <c r="E29" s="11" t="str">
        <f t="shared" si="8"/>
        <v/>
      </c>
      <c r="F29" s="11">
        <f t="shared" si="9"/>
        <v>0</v>
      </c>
      <c r="G29" s="23"/>
    </row>
    <row r="30" spans="1:7" x14ac:dyDescent="0.3">
      <c r="A30" s="36" t="s">
        <v>164</v>
      </c>
      <c r="B30" s="37"/>
      <c r="C30" s="37"/>
      <c r="D30" s="38"/>
      <c r="G30" s="2" t="s">
        <v>432</v>
      </c>
    </row>
    <row r="31" spans="1:7" x14ac:dyDescent="0.3">
      <c r="A31" s="14" t="s">
        <v>209</v>
      </c>
      <c r="B31" s="27" t="s">
        <v>210</v>
      </c>
      <c r="C31" s="21" t="s">
        <v>375</v>
      </c>
      <c r="D31" s="21"/>
      <c r="E31" s="11" t="str">
        <f t="shared" ref="E31:E34" si="10">IF(C31="Meets",3,IF(C31="Exceeds",5,IF(C31="NA","",0)))</f>
        <v/>
      </c>
      <c r="F31" s="11">
        <f t="shared" ref="F31:F34" si="11">IF(D31="Meets",3,IF(D31="Exceeds",5,IF(D31="NA","",0)))</f>
        <v>0</v>
      </c>
      <c r="G31" s="23"/>
    </row>
    <row r="32" spans="1:7" x14ac:dyDescent="0.3">
      <c r="A32" s="14" t="s">
        <v>211</v>
      </c>
      <c r="B32" s="27" t="s">
        <v>212</v>
      </c>
      <c r="C32" s="21" t="s">
        <v>375</v>
      </c>
      <c r="D32" s="21"/>
      <c r="E32" s="11" t="str">
        <f t="shared" si="10"/>
        <v/>
      </c>
      <c r="F32" s="11">
        <f t="shared" si="11"/>
        <v>0</v>
      </c>
      <c r="G32" s="23"/>
    </row>
    <row r="33" spans="1:7" ht="26" x14ac:dyDescent="0.3">
      <c r="A33" s="14" t="s">
        <v>213</v>
      </c>
      <c r="B33" s="27" t="s">
        <v>214</v>
      </c>
      <c r="C33" s="21" t="s">
        <v>375</v>
      </c>
      <c r="D33" s="21"/>
      <c r="E33" s="11" t="str">
        <f t="shared" si="10"/>
        <v/>
      </c>
      <c r="F33" s="11">
        <f t="shared" si="11"/>
        <v>0</v>
      </c>
      <c r="G33" s="23"/>
    </row>
    <row r="34" spans="1:7" ht="26" x14ac:dyDescent="0.3">
      <c r="A34" s="14" t="s">
        <v>215</v>
      </c>
      <c r="B34" s="27" t="s">
        <v>189</v>
      </c>
      <c r="C34" s="21" t="s">
        <v>375</v>
      </c>
      <c r="D34" s="21"/>
      <c r="E34" s="11" t="str">
        <f t="shared" si="10"/>
        <v/>
      </c>
      <c r="F34" s="11">
        <f t="shared" si="11"/>
        <v>0</v>
      </c>
      <c r="G34" s="23"/>
    </row>
    <row r="35" spans="1:7" x14ac:dyDescent="0.3">
      <c r="G35" s="24"/>
    </row>
    <row r="36" spans="1:7" x14ac:dyDescent="0.3">
      <c r="A36" s="16" t="s">
        <v>41</v>
      </c>
      <c r="B36" s="15" t="s">
        <v>216</v>
      </c>
      <c r="C36" s="5" t="str">
        <f>IF(E36=1,AVERAGE(E3:E5,E7:E11,E13:E17,E19:E24,E26:E29,E31:E34),"")</f>
        <v/>
      </c>
      <c r="D36" s="5" t="str">
        <f>IF(F36=1,AVERAGE(F3:F5,F7:F11,F13:F17,F19:F24,F26:F29,F31:F34),"")</f>
        <v/>
      </c>
      <c r="E36" s="5">
        <f>IF(SUM(E3:E5,E7:E11,E13:E17,E19:E24,E26:E29,E31:E34)&gt;0,1,0)</f>
        <v>0</v>
      </c>
      <c r="F36" s="5">
        <f>IF(SUM(F3:F5,F7:F11,F13:F17,F19:F24,F26:F29,F31:F34)&gt;0,1,0)</f>
        <v>0</v>
      </c>
      <c r="G36" s="24"/>
    </row>
    <row r="37" spans="1:7" x14ac:dyDescent="0.3">
      <c r="A37" s="16" t="s">
        <v>44</v>
      </c>
      <c r="C37" s="9" t="str">
        <f>IF(C36&lt;&gt;"",IF(C36&gt;=4.5,"Exceeds",IF(AND(C36&gt;=2.5,C36&lt;4.5),"Meets","Below")),"NA")</f>
        <v>NA</v>
      </c>
      <c r="D37" s="9" t="str">
        <f>IF(D36&lt;&gt;"",IF(D36&gt;=4.5,"Exceeds",IF(AND(D36&gt;=2.5,D36&lt;4.5),"Meets","Below")),"NA")</f>
        <v>NA</v>
      </c>
      <c r="G37" s="24"/>
    </row>
    <row r="38" spans="1:7" x14ac:dyDescent="0.3">
      <c r="A38" s="16" t="s">
        <v>43</v>
      </c>
      <c r="G38" s="24"/>
    </row>
    <row r="39" spans="1:7" x14ac:dyDescent="0.3">
      <c r="A39" s="16" t="s">
        <v>42</v>
      </c>
      <c r="G39" s="24"/>
    </row>
    <row r="40" spans="1:7" x14ac:dyDescent="0.3">
      <c r="G40" s="24"/>
    </row>
    <row r="41" spans="1:7" x14ac:dyDescent="0.3">
      <c r="G41" s="24"/>
    </row>
    <row r="42" spans="1:7" x14ac:dyDescent="0.3">
      <c r="G42" s="24"/>
    </row>
    <row r="43" spans="1:7" x14ac:dyDescent="0.3">
      <c r="G43" s="24"/>
    </row>
    <row r="44" spans="1:7" x14ac:dyDescent="0.3">
      <c r="G44" s="24"/>
    </row>
    <row r="45" spans="1:7" x14ac:dyDescent="0.3">
      <c r="G45" s="24"/>
    </row>
    <row r="46" spans="1:7" x14ac:dyDescent="0.3">
      <c r="G46" s="24"/>
    </row>
    <row r="47" spans="1:7" x14ac:dyDescent="0.3">
      <c r="G47" s="24"/>
    </row>
    <row r="48" spans="1: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6">
    <mergeCell ref="A30:D30"/>
    <mergeCell ref="A2:D2"/>
    <mergeCell ref="A6:D6"/>
    <mergeCell ref="A12:D12"/>
    <mergeCell ref="A18:D18"/>
    <mergeCell ref="A25:D25"/>
  </mergeCells>
  <dataValidations count="2">
    <dataValidation type="list" allowBlank="1" showInputMessage="1" showErrorMessage="1" errorTitle="Invalid Entry" error="Please select a value from the drop-down list" sqref="C7:D11 C26:D29 C3:D5 C13:D17 C19:D24 C31:D34">
      <formula1>Expectations</formula1>
    </dataValidation>
    <dataValidation type="list" allowBlank="1" showInputMessage="1" showErrorMessage="1" sqref="G2:G34">
      <formula1>Courses</formula1>
    </dataValidation>
  </dataValidations>
  <pageMargins left="0.2" right="0.2" top="0.75" bottom="0.5" header="0.3" footer="0.3"/>
  <pageSetup paperSize="5" orientation="landscape" r:id="rId1"/>
  <headerFooter>
    <oddHeader>&amp;LCompetency Unit: 4.0 Monitoring a Project&amp;C&amp;"-,Bold"&amp;12Project Manager Competency Assessment</oddHeader>
    <oddFooter>&amp;R&amp;9Page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217</v>
      </c>
      <c r="B2" s="37"/>
      <c r="C2" s="37"/>
      <c r="D2" s="38"/>
      <c r="G2" s="2" t="s">
        <v>433</v>
      </c>
    </row>
    <row r="3" spans="1:7" x14ac:dyDescent="0.3">
      <c r="A3" s="14" t="s">
        <v>221</v>
      </c>
      <c r="B3" s="31" t="s">
        <v>405</v>
      </c>
      <c r="C3" s="21"/>
      <c r="D3" s="21"/>
      <c r="E3" s="11">
        <f>IF(C3="Meets",3,IF(C3="Exceeds",5,IF(C3="NA","",0)))</f>
        <v>0</v>
      </c>
      <c r="F3" s="11">
        <f>IF(D3="Meets",3,IF(D3="Exceeds",5,IF(D3="NA","",0)))</f>
        <v>0</v>
      </c>
      <c r="G3" s="23"/>
    </row>
    <row r="4" spans="1:7" ht="26" x14ac:dyDescent="0.3">
      <c r="A4" s="14" t="s">
        <v>222</v>
      </c>
      <c r="B4" s="31" t="s">
        <v>406</v>
      </c>
      <c r="C4" s="21"/>
      <c r="D4" s="21"/>
      <c r="E4" s="11">
        <f t="shared" ref="E4:E5" si="0">IF(C4="Meets",3,IF(C4="Exceeds",5,IF(C4="NA","",0)))</f>
        <v>0</v>
      </c>
      <c r="F4" s="11">
        <f t="shared" ref="F4:F5" si="1">IF(D4="Meets",3,IF(D4="Exceeds",5,IF(D4="NA","",0)))</f>
        <v>0</v>
      </c>
      <c r="G4" s="23"/>
    </row>
    <row r="5" spans="1:7" x14ac:dyDescent="0.3">
      <c r="A5" s="14" t="s">
        <v>223</v>
      </c>
      <c r="B5" s="31" t="s">
        <v>224</v>
      </c>
      <c r="C5" s="21"/>
      <c r="D5" s="21"/>
      <c r="E5" s="11">
        <f t="shared" si="0"/>
        <v>0</v>
      </c>
      <c r="F5" s="11">
        <f t="shared" si="1"/>
        <v>0</v>
      </c>
      <c r="G5" s="23"/>
    </row>
    <row r="6" spans="1:7" x14ac:dyDescent="0.3">
      <c r="A6" s="36" t="s">
        <v>218</v>
      </c>
      <c r="B6" s="37"/>
      <c r="C6" s="37"/>
      <c r="D6" s="38"/>
      <c r="G6" s="2" t="s">
        <v>433</v>
      </c>
    </row>
    <row r="7" spans="1:7" ht="26" x14ac:dyDescent="0.3">
      <c r="A7" s="14" t="s">
        <v>225</v>
      </c>
      <c r="B7" s="27" t="s">
        <v>226</v>
      </c>
      <c r="C7" s="21" t="s">
        <v>375</v>
      </c>
      <c r="D7" s="21"/>
      <c r="E7" s="11" t="str">
        <f t="shared" ref="E7:E9" si="2">IF(C7="Meets",3,IF(C7="Exceeds",5,IF(C7="NA","",0)))</f>
        <v/>
      </c>
      <c r="F7" s="11">
        <f t="shared" ref="F7:F9" si="3">IF(D7="Meets",3,IF(D7="Exceeds",5,IF(D7="NA","",0)))</f>
        <v>0</v>
      </c>
      <c r="G7" s="23"/>
    </row>
    <row r="8" spans="1:7" x14ac:dyDescent="0.3">
      <c r="A8" s="14" t="s">
        <v>227</v>
      </c>
      <c r="B8" s="27" t="s">
        <v>228</v>
      </c>
      <c r="C8" s="21" t="s">
        <v>375</v>
      </c>
      <c r="D8" s="21"/>
      <c r="E8" s="11" t="str">
        <f t="shared" si="2"/>
        <v/>
      </c>
      <c r="F8" s="11">
        <f t="shared" si="3"/>
        <v>0</v>
      </c>
      <c r="G8" s="23"/>
    </row>
    <row r="9" spans="1:7" x14ac:dyDescent="0.3">
      <c r="A9" s="14" t="s">
        <v>229</v>
      </c>
      <c r="B9" s="27" t="s">
        <v>407</v>
      </c>
      <c r="C9" s="21" t="s">
        <v>375</v>
      </c>
      <c r="D9" s="21"/>
      <c r="E9" s="11" t="str">
        <f t="shared" si="2"/>
        <v/>
      </c>
      <c r="F9" s="11">
        <f t="shared" si="3"/>
        <v>0</v>
      </c>
      <c r="G9" s="23"/>
    </row>
    <row r="10" spans="1:7" x14ac:dyDescent="0.3">
      <c r="A10" s="36" t="s">
        <v>219</v>
      </c>
      <c r="B10" s="37"/>
      <c r="C10" s="37"/>
      <c r="D10" s="38"/>
      <c r="G10" s="2" t="s">
        <v>433</v>
      </c>
    </row>
    <row r="11" spans="1:7" x14ac:dyDescent="0.3">
      <c r="A11" s="14" t="s">
        <v>230</v>
      </c>
      <c r="B11" s="14" t="s">
        <v>63</v>
      </c>
      <c r="C11" s="21"/>
      <c r="D11" s="21"/>
      <c r="E11" s="11">
        <f t="shared" ref="E11:E12" si="4">IF(C11="Meets",3,IF(C11="Exceeds",5,IF(C11="NA","",0)))</f>
        <v>0</v>
      </c>
      <c r="F11" s="11">
        <f t="shared" ref="F11:F12" si="5">IF(D11="Meets",3,IF(D11="Exceeds",5,IF(D11="NA","",0)))</f>
        <v>0</v>
      </c>
      <c r="G11" s="23"/>
    </row>
    <row r="12" spans="1:7" x14ac:dyDescent="0.3">
      <c r="A12" s="14" t="s">
        <v>231</v>
      </c>
      <c r="B12" s="27" t="s">
        <v>232</v>
      </c>
      <c r="C12" s="21" t="s">
        <v>375</v>
      </c>
      <c r="D12" s="21"/>
      <c r="E12" s="11" t="str">
        <f t="shared" si="4"/>
        <v/>
      </c>
      <c r="F12" s="11">
        <f t="shared" si="5"/>
        <v>0</v>
      </c>
      <c r="G12" s="23"/>
    </row>
    <row r="13" spans="1:7" x14ac:dyDescent="0.3">
      <c r="A13" s="36" t="s">
        <v>220</v>
      </c>
      <c r="B13" s="37"/>
      <c r="C13" s="37"/>
      <c r="D13" s="38"/>
      <c r="G13" s="2" t="s">
        <v>433</v>
      </c>
    </row>
    <row r="14" spans="1:7" ht="26" x14ac:dyDescent="0.3">
      <c r="A14" s="14" t="s">
        <v>233</v>
      </c>
      <c r="B14" s="14" t="s">
        <v>234</v>
      </c>
      <c r="C14" s="21"/>
      <c r="D14" s="21"/>
      <c r="E14" s="11">
        <f t="shared" ref="E14:E19" si="6">IF(C14="Meets",3,IF(C14="Exceeds",5,IF(C14="NA","",0)))</f>
        <v>0</v>
      </c>
      <c r="F14" s="11">
        <f t="shared" ref="F14:F19" si="7">IF(D14="Meets",3,IF(D14="Exceeds",5,IF(D14="NA","",0)))</f>
        <v>0</v>
      </c>
      <c r="G14" s="23"/>
    </row>
    <row r="15" spans="1:7" x14ac:dyDescent="0.3">
      <c r="A15" s="14" t="s">
        <v>235</v>
      </c>
      <c r="B15" s="14" t="s">
        <v>236</v>
      </c>
      <c r="C15" s="21"/>
      <c r="D15" s="21"/>
      <c r="E15" s="11">
        <f t="shared" si="6"/>
        <v>0</v>
      </c>
      <c r="F15" s="11">
        <f t="shared" si="7"/>
        <v>0</v>
      </c>
      <c r="G15" s="23"/>
    </row>
    <row r="16" spans="1:7" x14ac:dyDescent="0.3">
      <c r="A16" s="14" t="s">
        <v>237</v>
      </c>
      <c r="B16" s="27" t="s">
        <v>408</v>
      </c>
      <c r="C16" s="21" t="s">
        <v>375</v>
      </c>
      <c r="D16" s="21"/>
      <c r="E16" s="11" t="str">
        <f t="shared" si="6"/>
        <v/>
      </c>
      <c r="F16" s="11">
        <f t="shared" si="7"/>
        <v>0</v>
      </c>
      <c r="G16" s="23"/>
    </row>
    <row r="17" spans="1:7" x14ac:dyDescent="0.3">
      <c r="A17" s="14" t="s">
        <v>238</v>
      </c>
      <c r="B17" s="31" t="s">
        <v>239</v>
      </c>
      <c r="C17" s="21"/>
      <c r="D17" s="21"/>
      <c r="E17" s="11">
        <f t="shared" si="6"/>
        <v>0</v>
      </c>
      <c r="F17" s="11">
        <f t="shared" si="7"/>
        <v>0</v>
      </c>
      <c r="G17" s="23"/>
    </row>
    <row r="18" spans="1:7" x14ac:dyDescent="0.3">
      <c r="A18" s="14" t="s">
        <v>240</v>
      </c>
      <c r="B18" s="31" t="s">
        <v>241</v>
      </c>
      <c r="C18" s="21"/>
      <c r="D18" s="21"/>
      <c r="E18" s="11">
        <f t="shared" si="6"/>
        <v>0</v>
      </c>
      <c r="F18" s="11">
        <f t="shared" si="7"/>
        <v>0</v>
      </c>
      <c r="G18" s="23"/>
    </row>
    <row r="19" spans="1:7" ht="26" x14ac:dyDescent="0.3">
      <c r="A19" s="14" t="s">
        <v>242</v>
      </c>
      <c r="B19" s="14" t="s">
        <v>409</v>
      </c>
      <c r="C19" s="21"/>
      <c r="D19" s="21"/>
      <c r="E19" s="11">
        <f t="shared" si="6"/>
        <v>0</v>
      </c>
      <c r="F19" s="11">
        <f t="shared" si="7"/>
        <v>0</v>
      </c>
      <c r="G19" s="23"/>
    </row>
    <row r="20" spans="1:7" x14ac:dyDescent="0.3">
      <c r="G20" s="26"/>
    </row>
    <row r="21" spans="1:7" x14ac:dyDescent="0.3">
      <c r="A21" s="16" t="s">
        <v>41</v>
      </c>
      <c r="B21" s="15" t="s">
        <v>477</v>
      </c>
      <c r="C21" s="5" t="str">
        <f>IF(E21=1,AVERAGE(E3:E5,E7:E9,E11:E12,E14:E19),"")</f>
        <v/>
      </c>
      <c r="D21" s="5" t="str">
        <f>IF(F21=1,AVERAGE(F3:F5,F7:F9,F11:F12,F14:F19),"")</f>
        <v/>
      </c>
      <c r="E21" s="5">
        <f>IF(SUM(E3:E5,E7:E9,E11:E12,E14:E19)&gt;0,1,0)</f>
        <v>0</v>
      </c>
      <c r="F21" s="5">
        <f>IF(SUM(F3:F5,F7:F9,F11:F12,F14:F19)&gt;0,1,0)</f>
        <v>0</v>
      </c>
      <c r="G21" s="25"/>
    </row>
    <row r="22" spans="1:7" x14ac:dyDescent="0.3">
      <c r="A22" s="16" t="s">
        <v>44</v>
      </c>
      <c r="C22" s="9" t="str">
        <f>IF(C21&lt;&gt;"",IF(C21&gt;=4.5,"Exceeds",IF(AND(C21&gt;=2.5,C21&lt;4.5),"Meets","Below")),"NA")</f>
        <v>NA</v>
      </c>
      <c r="D22" s="9" t="str">
        <f>IF(D21&lt;&gt;"",IF(D21&gt;=4.5,"Exceeds",IF(AND(D21&gt;=2.5,D21&lt;4.5),"Meets","Below")),"NA")</f>
        <v>NA</v>
      </c>
      <c r="G22" s="24"/>
    </row>
    <row r="23" spans="1:7" x14ac:dyDescent="0.3">
      <c r="A23" s="16" t="s">
        <v>43</v>
      </c>
      <c r="G23" s="24"/>
    </row>
    <row r="24" spans="1:7" x14ac:dyDescent="0.3">
      <c r="A24" s="16" t="s">
        <v>42</v>
      </c>
      <c r="G24" s="24"/>
    </row>
    <row r="25" spans="1:7" x14ac:dyDescent="0.3">
      <c r="G25" s="24"/>
    </row>
    <row r="26" spans="1:7" x14ac:dyDescent="0.3">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4">
    <mergeCell ref="A2:D2"/>
    <mergeCell ref="A6:D6"/>
    <mergeCell ref="A10:D10"/>
    <mergeCell ref="A13:D13"/>
  </mergeCells>
  <dataValidations count="2">
    <dataValidation type="list" allowBlank="1" showInputMessage="1" showErrorMessage="1" errorTitle="Invalid Entry" error="Please select a value from the drop-down list" sqref="C7:D9 C3:D5 C11:D12 C14:D19">
      <formula1>Expectations</formula1>
    </dataValidation>
    <dataValidation type="list" allowBlank="1" showInputMessage="1" showErrorMessage="1" sqref="G2:G19 G21">
      <formula1>Courses</formula1>
    </dataValidation>
  </dataValidations>
  <pageMargins left="0.2" right="0.2" top="0.75" bottom="0.5" header="0.3" footer="0.3"/>
  <pageSetup paperSize="5" orientation="landscape" r:id="rId1"/>
  <headerFooter>
    <oddHeader>&amp;LCompetency Unit: 5.0 Closing a Project&amp;C&amp;"-,Bold"&amp;12Project Manager Competency Assessment</oddHeader>
    <oddFooter>&amp;R&amp;9Page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11" sqref="C11"/>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243</v>
      </c>
      <c r="B2" s="37"/>
      <c r="C2" s="37"/>
      <c r="D2" s="38"/>
      <c r="G2" s="2" t="s">
        <v>431</v>
      </c>
    </row>
    <row r="3" spans="1:7" ht="39" x14ac:dyDescent="0.3">
      <c r="A3" s="14" t="s">
        <v>244</v>
      </c>
      <c r="B3" s="14" t="s">
        <v>442</v>
      </c>
      <c r="C3" s="21"/>
      <c r="D3" s="21"/>
      <c r="E3" s="11">
        <f>IF(C3="Meets",3,IF(C3="Exceeds",5,IF(C3="NA","",0)))</f>
        <v>0</v>
      </c>
      <c r="F3" s="11">
        <f>IF(D3="Meets",3,IF(D3="Exceeds",5,IF(D3="NA","",0)))</f>
        <v>0</v>
      </c>
      <c r="G3" s="23"/>
    </row>
    <row r="4" spans="1:7" ht="26" x14ac:dyDescent="0.3">
      <c r="A4" s="14" t="s">
        <v>247</v>
      </c>
      <c r="B4" s="14" t="s">
        <v>443</v>
      </c>
      <c r="C4" s="21"/>
      <c r="D4" s="21"/>
      <c r="E4" s="11">
        <f t="shared" ref="E4:E5" si="0">IF(C4="Meets",3,IF(C4="Exceeds",5,IF(C4="NA","",0)))</f>
        <v>0</v>
      </c>
      <c r="F4" s="11">
        <f t="shared" ref="F4:F5" si="1">IF(D4="Meets",3,IF(D4="Exceeds",5,IF(D4="NA","",0)))</f>
        <v>0</v>
      </c>
      <c r="G4" s="23"/>
    </row>
    <row r="5" spans="1:7" ht="26" x14ac:dyDescent="0.3">
      <c r="A5" s="14" t="s">
        <v>248</v>
      </c>
      <c r="B5" s="14" t="s">
        <v>478</v>
      </c>
      <c r="C5" s="21"/>
      <c r="D5" s="21"/>
      <c r="E5" s="11">
        <f t="shared" si="0"/>
        <v>0</v>
      </c>
      <c r="F5" s="11">
        <f t="shared" si="1"/>
        <v>0</v>
      </c>
      <c r="G5" s="23"/>
    </row>
    <row r="6" spans="1:7" x14ac:dyDescent="0.3">
      <c r="A6" s="36" t="s">
        <v>245</v>
      </c>
      <c r="B6" s="37"/>
      <c r="C6" s="37"/>
      <c r="D6" s="38"/>
      <c r="G6" s="2" t="s">
        <v>430</v>
      </c>
    </row>
    <row r="7" spans="1:7" x14ac:dyDescent="0.3">
      <c r="A7" s="14" t="s">
        <v>249</v>
      </c>
      <c r="B7" s="14" t="s">
        <v>250</v>
      </c>
      <c r="C7" s="21"/>
      <c r="D7" s="21"/>
      <c r="E7" s="11">
        <f t="shared" ref="E7:E9" si="2">IF(C7="Meets",3,IF(C7="Exceeds",5,IF(C7="NA","",0)))</f>
        <v>0</v>
      </c>
      <c r="F7" s="11">
        <f t="shared" ref="F7:F9" si="3">IF(D7="Meets",3,IF(D7="Exceeds",5,IF(D7="NA","",0)))</f>
        <v>0</v>
      </c>
      <c r="G7" s="23"/>
    </row>
    <row r="8" spans="1:7" ht="39" x14ac:dyDescent="0.3">
      <c r="A8" s="14" t="s">
        <v>251</v>
      </c>
      <c r="B8" s="14" t="s">
        <v>252</v>
      </c>
      <c r="C8" s="21"/>
      <c r="D8" s="21"/>
      <c r="E8" s="11">
        <f t="shared" si="2"/>
        <v>0</v>
      </c>
      <c r="F8" s="11">
        <f t="shared" si="3"/>
        <v>0</v>
      </c>
      <c r="G8" s="23"/>
    </row>
    <row r="9" spans="1:7" x14ac:dyDescent="0.3">
      <c r="A9" s="14" t="s">
        <v>253</v>
      </c>
      <c r="B9" s="31" t="s">
        <v>254</v>
      </c>
      <c r="C9" s="21"/>
      <c r="D9" s="21"/>
      <c r="E9" s="11">
        <f t="shared" si="2"/>
        <v>0</v>
      </c>
      <c r="F9" s="11">
        <f t="shared" si="3"/>
        <v>0</v>
      </c>
      <c r="G9" s="23"/>
    </row>
    <row r="10" spans="1:7" x14ac:dyDescent="0.3">
      <c r="A10" s="36" t="s">
        <v>246</v>
      </c>
      <c r="B10" s="37"/>
      <c r="C10" s="37"/>
      <c r="D10" s="38"/>
      <c r="G10" s="2" t="s">
        <v>431</v>
      </c>
    </row>
    <row r="11" spans="1:7" ht="26" x14ac:dyDescent="0.3">
      <c r="A11" s="14" t="s">
        <v>255</v>
      </c>
      <c r="B11" s="27" t="s">
        <v>256</v>
      </c>
      <c r="C11" s="21" t="s">
        <v>375</v>
      </c>
      <c r="D11" s="21"/>
      <c r="E11" s="11" t="str">
        <f t="shared" ref="E11:E13" si="4">IF(C11="Meets",3,IF(C11="Exceeds",5,IF(C11="NA","",0)))</f>
        <v/>
      </c>
      <c r="F11" s="11">
        <f t="shared" ref="F11:F13" si="5">IF(D11="Meets",3,IF(D11="Exceeds",5,IF(D11="NA","",0)))</f>
        <v>0</v>
      </c>
      <c r="G11" s="23"/>
    </row>
    <row r="12" spans="1:7" ht="26" x14ac:dyDescent="0.3">
      <c r="A12" s="14" t="s">
        <v>257</v>
      </c>
      <c r="B12" s="27" t="s">
        <v>258</v>
      </c>
      <c r="C12" s="21" t="s">
        <v>375</v>
      </c>
      <c r="D12" s="21"/>
      <c r="E12" s="11" t="str">
        <f t="shared" si="4"/>
        <v/>
      </c>
      <c r="F12" s="11">
        <f t="shared" si="5"/>
        <v>0</v>
      </c>
      <c r="G12" s="23"/>
    </row>
    <row r="13" spans="1:7" ht="39" x14ac:dyDescent="0.3">
      <c r="A13" s="14" t="s">
        <v>410</v>
      </c>
      <c r="B13" s="27" t="s">
        <v>259</v>
      </c>
      <c r="C13" s="21" t="s">
        <v>375</v>
      </c>
      <c r="D13" s="21"/>
      <c r="E13" s="11" t="str">
        <f t="shared" si="4"/>
        <v/>
      </c>
      <c r="F13" s="11">
        <f t="shared" si="5"/>
        <v>0</v>
      </c>
      <c r="G13" s="23"/>
    </row>
    <row r="14" spans="1:7" x14ac:dyDescent="0.3">
      <c r="A14" s="36" t="s">
        <v>260</v>
      </c>
      <c r="B14" s="37"/>
      <c r="C14" s="37"/>
      <c r="D14" s="38"/>
      <c r="G14" s="2" t="s">
        <v>430</v>
      </c>
    </row>
    <row r="15" spans="1:7" ht="26" x14ac:dyDescent="0.3">
      <c r="A15" s="14" t="s">
        <v>261</v>
      </c>
      <c r="B15" s="14" t="s">
        <v>479</v>
      </c>
      <c r="C15" s="21"/>
      <c r="D15" s="21"/>
      <c r="E15" s="11">
        <f t="shared" ref="E15:E17" si="6">IF(C15="Meets",3,IF(C15="Exceeds",5,IF(C15="NA","",0)))</f>
        <v>0</v>
      </c>
      <c r="F15" s="11">
        <f t="shared" ref="F15:F17" si="7">IF(D15="Meets",3,IF(D15="Exceeds",5,IF(D15="NA","",0)))</f>
        <v>0</v>
      </c>
      <c r="G15" s="23"/>
    </row>
    <row r="16" spans="1:7" ht="39" x14ac:dyDescent="0.3">
      <c r="A16" s="14" t="s">
        <v>262</v>
      </c>
      <c r="B16" s="14" t="s">
        <v>480</v>
      </c>
      <c r="C16" s="21"/>
      <c r="D16" s="21"/>
      <c r="E16" s="11">
        <f t="shared" si="6"/>
        <v>0</v>
      </c>
      <c r="F16" s="11">
        <f t="shared" si="7"/>
        <v>0</v>
      </c>
      <c r="G16" s="23"/>
    </row>
    <row r="17" spans="1:7" ht="65" x14ac:dyDescent="0.3">
      <c r="A17" s="14" t="s">
        <v>263</v>
      </c>
      <c r="B17" s="14" t="s">
        <v>481</v>
      </c>
      <c r="C17" s="21"/>
      <c r="D17" s="21"/>
      <c r="E17" s="11">
        <f t="shared" si="6"/>
        <v>0</v>
      </c>
      <c r="F17" s="11">
        <f t="shared" si="7"/>
        <v>0</v>
      </c>
      <c r="G17" s="23"/>
    </row>
    <row r="18" spans="1:7" x14ac:dyDescent="0.3">
      <c r="G18" s="26"/>
    </row>
    <row r="19" spans="1:7" x14ac:dyDescent="0.3">
      <c r="A19" s="16" t="s">
        <v>41</v>
      </c>
      <c r="B19" s="15" t="s">
        <v>284</v>
      </c>
      <c r="C19" s="5" t="str">
        <f>IF(E19=1,AVERAGE(E3:E5,E7:E9,E11:E13,E15:E17),"")</f>
        <v/>
      </c>
      <c r="D19" s="5" t="str">
        <f>IF(F19=1,AVERAGE(F3:F5,F7:F9,F11:F13,F15:F17),"")</f>
        <v/>
      </c>
      <c r="E19" s="5">
        <f>IF(SUM(E3:E5,E7:E9,E11:E13,E15:E17)&gt;0,1,0)</f>
        <v>0</v>
      </c>
      <c r="F19" s="5">
        <f>IF(SUM(F3:F5,F7:F9,F11:F13,F15:F17)&gt;0,1,0)</f>
        <v>0</v>
      </c>
      <c r="G19" s="25"/>
    </row>
    <row r="20" spans="1:7" x14ac:dyDescent="0.3">
      <c r="A20" s="16" t="s">
        <v>44</v>
      </c>
      <c r="C20" s="9" t="str">
        <f>IF(C19&lt;&gt;"",IF(C19&gt;=4.5,"Exceeds",IF(AND(C19&gt;=2.5,C19&lt;4.5),"Meets","Below")),"NA")</f>
        <v>NA</v>
      </c>
      <c r="D20" s="9" t="str">
        <f>IF(D19&lt;&gt;"",IF(D19&gt;=4.5,"Exceeds",IF(AND(D19&gt;=2.5,D19&lt;4.5),"Meets","Below")),"NA")</f>
        <v>NA</v>
      </c>
      <c r="G20" s="24"/>
    </row>
    <row r="21" spans="1:7" x14ac:dyDescent="0.3">
      <c r="A21" s="16" t="s">
        <v>43</v>
      </c>
      <c r="G21" s="24"/>
    </row>
    <row r="22" spans="1:7" x14ac:dyDescent="0.3">
      <c r="A22" s="16" t="s">
        <v>42</v>
      </c>
      <c r="G22" s="24"/>
    </row>
    <row r="23" spans="1:7" x14ac:dyDescent="0.3">
      <c r="G23" s="24"/>
    </row>
    <row r="24" spans="1:7" x14ac:dyDescent="0.3">
      <c r="G24" s="24"/>
    </row>
    <row r="25" spans="1:7" x14ac:dyDescent="0.3">
      <c r="G25" s="24"/>
    </row>
    <row r="26" spans="1:7" x14ac:dyDescent="0.3">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4">
    <mergeCell ref="A2:D2"/>
    <mergeCell ref="A6:D6"/>
    <mergeCell ref="A10:D10"/>
    <mergeCell ref="A14:D14"/>
  </mergeCells>
  <dataValidations count="2">
    <dataValidation type="list" allowBlank="1" showInputMessage="1" showErrorMessage="1" errorTitle="Invalid Entry" error="Please select a value from the drop-down list" sqref="C11:D13 C3:D5 C7:D9 C15:D17">
      <formula1>Expectations</formula1>
    </dataValidation>
    <dataValidation type="list" allowBlank="1" showInputMessage="1" showErrorMessage="1" sqref="G2:G17">
      <formula1>Courses</formula1>
    </dataValidation>
  </dataValidations>
  <pageMargins left="0.2" right="0.2" top="0.75" bottom="0.5" header="0.3" footer="0.3"/>
  <pageSetup paperSize="5" orientation="landscape" r:id="rId1"/>
  <headerFooter>
    <oddHeader>&amp;LCompetency Unit: 6.0 Communicating&amp;C&amp;"-,Bold"&amp;12Project Manager Competency Assessment</oddHeader>
    <oddFooter>&amp;R&amp;9Page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264</v>
      </c>
      <c r="B2" s="37"/>
      <c r="C2" s="37"/>
      <c r="D2" s="38"/>
      <c r="G2" s="2" t="s">
        <v>430</v>
      </c>
    </row>
    <row r="3" spans="1:7" ht="52" x14ac:dyDescent="0.3">
      <c r="A3" s="14" t="s">
        <v>265</v>
      </c>
      <c r="B3" s="17" t="s">
        <v>482</v>
      </c>
      <c r="C3" s="21"/>
      <c r="D3" s="21"/>
      <c r="E3" s="11">
        <f>IF(C3="Meets",3,IF(C3="Exceeds",5,IF(C3="NA","",0)))</f>
        <v>0</v>
      </c>
      <c r="F3" s="11">
        <f>IF(D3="Meets",3,IF(D3="Exceeds",5,IF(D3="NA","",0)))</f>
        <v>0</v>
      </c>
      <c r="G3" s="23"/>
    </row>
    <row r="4" spans="1:7" ht="52" x14ac:dyDescent="0.3">
      <c r="A4" s="14" t="s">
        <v>266</v>
      </c>
      <c r="B4" s="14" t="s">
        <v>483</v>
      </c>
      <c r="C4" s="21"/>
      <c r="D4" s="21"/>
      <c r="E4" s="11">
        <f t="shared" ref="E4:E6" si="0">IF(C4="Meets",3,IF(C4="Exceeds",5,IF(C4="NA","",0)))</f>
        <v>0</v>
      </c>
      <c r="F4" s="11">
        <f t="shared" ref="F4:F6" si="1">IF(D4="Meets",3,IF(D4="Exceeds",5,IF(D4="NA","",0)))</f>
        <v>0</v>
      </c>
      <c r="G4" s="23"/>
    </row>
    <row r="5" spans="1:7" ht="52" x14ac:dyDescent="0.3">
      <c r="A5" s="14" t="s">
        <v>267</v>
      </c>
      <c r="B5" s="14" t="s">
        <v>444</v>
      </c>
      <c r="C5" s="21"/>
      <c r="D5" s="21"/>
      <c r="E5" s="11">
        <f t="shared" si="0"/>
        <v>0</v>
      </c>
      <c r="F5" s="11">
        <f t="shared" si="1"/>
        <v>0</v>
      </c>
      <c r="G5" s="23"/>
    </row>
    <row r="6" spans="1:7" ht="52" x14ac:dyDescent="0.3">
      <c r="A6" s="14" t="s">
        <v>268</v>
      </c>
      <c r="B6" s="14" t="s">
        <v>484</v>
      </c>
      <c r="C6" s="21"/>
      <c r="D6" s="21"/>
      <c r="E6" s="11">
        <f t="shared" si="0"/>
        <v>0</v>
      </c>
      <c r="F6" s="11">
        <f t="shared" si="1"/>
        <v>0</v>
      </c>
      <c r="G6" s="23"/>
    </row>
    <row r="7" spans="1:7" x14ac:dyDescent="0.3">
      <c r="A7" s="36" t="s">
        <v>269</v>
      </c>
      <c r="B7" s="37"/>
      <c r="C7" s="37"/>
      <c r="D7" s="38"/>
      <c r="G7" s="2" t="s">
        <v>431</v>
      </c>
    </row>
    <row r="8" spans="1:7" ht="39" x14ac:dyDescent="0.3">
      <c r="A8" s="14" t="s">
        <v>270</v>
      </c>
      <c r="B8" s="14" t="s">
        <v>272</v>
      </c>
      <c r="C8" s="21"/>
      <c r="D8" s="21"/>
      <c r="E8" s="11">
        <f t="shared" ref="E8:E10" si="2">IF(C8="Meets",3,IF(C8="Exceeds",5,IF(C8="NA","",0)))</f>
        <v>0</v>
      </c>
      <c r="F8" s="11">
        <f t="shared" ref="F8:F10" si="3">IF(D8="Meets",3,IF(D8="Exceeds",5,IF(D8="NA","",0)))</f>
        <v>0</v>
      </c>
      <c r="G8" s="23"/>
    </row>
    <row r="9" spans="1:7" ht="91" x14ac:dyDescent="0.3">
      <c r="A9" s="14" t="s">
        <v>271</v>
      </c>
      <c r="B9" s="14" t="s">
        <v>485</v>
      </c>
      <c r="C9" s="21"/>
      <c r="D9" s="21"/>
      <c r="E9" s="11">
        <f t="shared" si="2"/>
        <v>0</v>
      </c>
      <c r="F9" s="11">
        <f t="shared" si="3"/>
        <v>0</v>
      </c>
      <c r="G9" s="23"/>
    </row>
    <row r="10" spans="1:7" ht="52" x14ac:dyDescent="0.3">
      <c r="A10" s="14" t="s">
        <v>273</v>
      </c>
      <c r="B10" s="14" t="s">
        <v>486</v>
      </c>
      <c r="C10" s="21"/>
      <c r="D10" s="21"/>
      <c r="E10" s="11">
        <f t="shared" si="2"/>
        <v>0</v>
      </c>
      <c r="F10" s="11">
        <f t="shared" si="3"/>
        <v>0</v>
      </c>
      <c r="G10" s="23"/>
    </row>
    <row r="11" spans="1:7" x14ac:dyDescent="0.3">
      <c r="A11" s="36" t="s">
        <v>274</v>
      </c>
      <c r="B11" s="37"/>
      <c r="C11" s="37"/>
      <c r="D11" s="38"/>
      <c r="G11" s="2" t="s">
        <v>430</v>
      </c>
    </row>
    <row r="12" spans="1:7" ht="39" x14ac:dyDescent="0.3">
      <c r="A12" s="14" t="s">
        <v>275</v>
      </c>
      <c r="B12" s="14" t="s">
        <v>487</v>
      </c>
      <c r="C12" s="21"/>
      <c r="D12" s="21"/>
      <c r="E12" s="11">
        <f t="shared" ref="E12:E14" si="4">IF(C12="Meets",3,IF(C12="Exceeds",5,IF(C12="NA","",0)))</f>
        <v>0</v>
      </c>
      <c r="F12" s="11">
        <f t="shared" ref="F12:F14" si="5">IF(D12="Meets",3,IF(D12="Exceeds",5,IF(D12="NA","",0)))</f>
        <v>0</v>
      </c>
      <c r="G12" s="23"/>
    </row>
    <row r="13" spans="1:7" ht="52" x14ac:dyDescent="0.3">
      <c r="A13" s="14" t="s">
        <v>411</v>
      </c>
      <c r="B13" s="14" t="s">
        <v>488</v>
      </c>
      <c r="C13" s="21"/>
      <c r="D13" s="21"/>
      <c r="E13" s="11">
        <f t="shared" si="4"/>
        <v>0</v>
      </c>
      <c r="F13" s="11">
        <f t="shared" si="5"/>
        <v>0</v>
      </c>
      <c r="G13" s="23"/>
    </row>
    <row r="14" spans="1:7" ht="52" x14ac:dyDescent="0.3">
      <c r="A14" s="14" t="s">
        <v>276</v>
      </c>
      <c r="B14" s="14" t="s">
        <v>445</v>
      </c>
      <c r="C14" s="21"/>
      <c r="D14" s="21"/>
      <c r="E14" s="11">
        <f t="shared" si="4"/>
        <v>0</v>
      </c>
      <c r="F14" s="11">
        <f t="shared" si="5"/>
        <v>0</v>
      </c>
      <c r="G14" s="23"/>
    </row>
    <row r="15" spans="1:7" x14ac:dyDescent="0.3">
      <c r="A15" s="36" t="s">
        <v>277</v>
      </c>
      <c r="B15" s="37"/>
      <c r="C15" s="37"/>
      <c r="D15" s="38"/>
      <c r="G15" s="2" t="s">
        <v>430</v>
      </c>
    </row>
    <row r="16" spans="1:7" ht="65" x14ac:dyDescent="0.3">
      <c r="A16" s="14" t="s">
        <v>278</v>
      </c>
      <c r="B16" s="14" t="s">
        <v>446</v>
      </c>
      <c r="C16" s="21"/>
      <c r="D16" s="21"/>
      <c r="E16" s="11">
        <f t="shared" ref="E16:E18" si="6">IF(C16="Meets",3,IF(C16="Exceeds",5,IF(C16="NA","",0)))</f>
        <v>0</v>
      </c>
      <c r="F16" s="11">
        <f t="shared" ref="F16:F18" si="7">IF(D16="Meets",3,IF(D16="Exceeds",5,IF(D16="NA","",0)))</f>
        <v>0</v>
      </c>
      <c r="G16" s="23"/>
    </row>
    <row r="17" spans="1:7" ht="39" x14ac:dyDescent="0.3">
      <c r="A17" s="14" t="s">
        <v>412</v>
      </c>
      <c r="B17" s="14" t="s">
        <v>489</v>
      </c>
      <c r="C17" s="21"/>
      <c r="D17" s="21"/>
      <c r="E17" s="11">
        <f t="shared" si="6"/>
        <v>0</v>
      </c>
      <c r="F17" s="11">
        <f t="shared" si="7"/>
        <v>0</v>
      </c>
      <c r="G17" s="23"/>
    </row>
    <row r="18" spans="1:7" ht="78" x14ac:dyDescent="0.3">
      <c r="A18" s="14" t="s">
        <v>279</v>
      </c>
      <c r="B18" s="14" t="s">
        <v>490</v>
      </c>
      <c r="C18" s="21"/>
      <c r="D18" s="21"/>
      <c r="E18" s="11">
        <f t="shared" si="6"/>
        <v>0</v>
      </c>
      <c r="F18" s="11">
        <f t="shared" si="7"/>
        <v>0</v>
      </c>
      <c r="G18" s="23"/>
    </row>
    <row r="19" spans="1:7" x14ac:dyDescent="0.3">
      <c r="A19" s="36" t="s">
        <v>280</v>
      </c>
      <c r="B19" s="37"/>
      <c r="C19" s="37"/>
      <c r="D19" s="38"/>
      <c r="G19" s="2" t="s">
        <v>430</v>
      </c>
    </row>
    <row r="20" spans="1:7" ht="52" x14ac:dyDescent="0.3">
      <c r="A20" s="14" t="s">
        <v>281</v>
      </c>
      <c r="B20" s="14" t="s">
        <v>491</v>
      </c>
      <c r="C20" s="21"/>
      <c r="D20" s="21"/>
      <c r="E20" s="11">
        <f t="shared" ref="E20:E21" si="8">IF(C20="Meets",3,IF(C20="Exceeds",5,IF(C20="NA","",0)))</f>
        <v>0</v>
      </c>
      <c r="F20" s="11">
        <f t="shared" ref="F20:F21" si="9">IF(D20="Meets",3,IF(D20="Exceeds",5,IF(D20="NA","",0)))</f>
        <v>0</v>
      </c>
      <c r="G20" s="23"/>
    </row>
    <row r="21" spans="1:7" ht="52" x14ac:dyDescent="0.3">
      <c r="A21" s="14" t="s">
        <v>282</v>
      </c>
      <c r="B21" s="14" t="s">
        <v>492</v>
      </c>
      <c r="C21" s="21"/>
      <c r="D21" s="21"/>
      <c r="E21" s="11">
        <f t="shared" si="8"/>
        <v>0</v>
      </c>
      <c r="F21" s="11">
        <f t="shared" si="9"/>
        <v>0</v>
      </c>
      <c r="G21" s="23"/>
    </row>
    <row r="22" spans="1:7" x14ac:dyDescent="0.3">
      <c r="G22" s="26"/>
    </row>
    <row r="23" spans="1:7" x14ac:dyDescent="0.3">
      <c r="A23" s="16" t="s">
        <v>41</v>
      </c>
      <c r="B23" s="15" t="s">
        <v>283</v>
      </c>
      <c r="C23" s="5" t="str">
        <f>IF(E23=1,AVERAGE(E3:E6,E8:E10,E12:E14,E16:E18,E20:E21),"")</f>
        <v/>
      </c>
      <c r="D23" s="5" t="str">
        <f>IF(F23=1,AVERAGE(F3:F6,F8:F10,F12:F14,F16:F18,F20:F21),"")</f>
        <v/>
      </c>
      <c r="E23" s="5">
        <f>IF(SUM(E3:E6,E8:E10,E12:E14,E16:E18,E20:E21)&gt;0,1,0)</f>
        <v>0</v>
      </c>
      <c r="F23" s="5">
        <f>IF(SUM(F3:F6,F8:F10,F12:F14,F16:F18,F20:F21)&gt;0,1,0)</f>
        <v>0</v>
      </c>
      <c r="G23" s="25"/>
    </row>
    <row r="24" spans="1:7" x14ac:dyDescent="0.3">
      <c r="A24" s="16" t="s">
        <v>44</v>
      </c>
      <c r="C24" s="9" t="str">
        <f>IF(C23&lt;&gt;"",IF(C23&gt;=4.5,"Exceeds",IF(AND(C23&gt;=2.5,C23&lt;4.5),"Meets","Below")),"NA")</f>
        <v>NA</v>
      </c>
      <c r="D24" s="9" t="str">
        <f>IF(D23&lt;&gt;"",IF(D23&gt;=4.5,"Exceeds",IF(AND(D23&gt;=2.5,D23&lt;4.5),"Meets","Below")),"NA")</f>
        <v>NA</v>
      </c>
      <c r="G24" s="24"/>
    </row>
    <row r="25" spans="1:7" x14ac:dyDescent="0.3">
      <c r="A25" s="16" t="s">
        <v>43</v>
      </c>
      <c r="G25" s="24"/>
    </row>
    <row r="26" spans="1:7" x14ac:dyDescent="0.3">
      <c r="A26" s="16" t="s">
        <v>42</v>
      </c>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5">
    <mergeCell ref="A2:D2"/>
    <mergeCell ref="A7:D7"/>
    <mergeCell ref="A11:D11"/>
    <mergeCell ref="A15:D15"/>
    <mergeCell ref="A19:D19"/>
  </mergeCells>
  <dataValidations count="2">
    <dataValidation type="list" allowBlank="1" showInputMessage="1" showErrorMessage="1" errorTitle="Invalid Entry" error="Please select a value from the drop-down list" sqref="C16:D18 C3:D6 C8:D10 C12:D14 C20:D21">
      <formula1>Expectations</formula1>
    </dataValidation>
    <dataValidation type="list" allowBlank="1" showInputMessage="1" showErrorMessage="1" sqref="G2:G21">
      <formula1>Courses</formula1>
    </dataValidation>
  </dataValidations>
  <pageMargins left="0.2" right="0.2" top="0.75" bottom="0.5" header="0.3" footer="0.3"/>
  <pageSetup paperSize="5" orientation="landscape" r:id="rId1"/>
  <headerFooter>
    <oddHeader>&amp;LCompetency Unit: 7.0  Leading&amp;C&amp;"-,Bold"&amp;12Project Manager Competency Assessment</oddHeader>
    <oddFooter>&amp;R&amp;9Page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selection activeCell="C3" sqref="C3"/>
    </sheetView>
  </sheetViews>
  <sheetFormatPr defaultColWidth="9.1796875" defaultRowHeight="13" x14ac:dyDescent="0.3"/>
  <cols>
    <col min="1" max="1" width="70.7265625" style="11" customWidth="1"/>
    <col min="2" max="2" width="75.7265625" style="11" customWidth="1"/>
    <col min="3" max="3" width="13.7265625" style="11" customWidth="1"/>
    <col min="4" max="4" width="10.7265625" style="11" customWidth="1"/>
    <col min="5" max="6" width="9.1796875" style="11" hidden="1" customWidth="1"/>
    <col min="7" max="7" width="30.7265625" style="11" hidden="1" customWidth="1"/>
    <col min="8" max="16384" width="9.1796875" style="11"/>
  </cols>
  <sheetData>
    <row r="1" spans="1:7" x14ac:dyDescent="0.3">
      <c r="A1" s="18" t="s">
        <v>400</v>
      </c>
      <c r="B1" s="18" t="s">
        <v>0</v>
      </c>
      <c r="C1" s="18" t="s">
        <v>1</v>
      </c>
      <c r="D1" s="18" t="s">
        <v>2</v>
      </c>
      <c r="G1" s="22" t="s">
        <v>437</v>
      </c>
    </row>
    <row r="2" spans="1:7" x14ac:dyDescent="0.3">
      <c r="A2" s="36" t="s">
        <v>285</v>
      </c>
      <c r="B2" s="37"/>
      <c r="C2" s="37"/>
      <c r="D2" s="38"/>
      <c r="G2" s="2" t="s">
        <v>430</v>
      </c>
    </row>
    <row r="3" spans="1:7" ht="65" x14ac:dyDescent="0.3">
      <c r="A3" s="14" t="s">
        <v>286</v>
      </c>
      <c r="B3" s="17" t="s">
        <v>447</v>
      </c>
      <c r="C3" s="21"/>
      <c r="D3" s="21"/>
      <c r="E3" s="11">
        <f>IF(C3="Meets",3,IF(C3="Exceeds",5,IF(C3="NA","",0)))</f>
        <v>0</v>
      </c>
      <c r="F3" s="11">
        <f>IF(D3="Meets",3,IF(D3="Exceeds",5,IF(D3="NA","",0)))</f>
        <v>0</v>
      </c>
      <c r="G3" s="23"/>
    </row>
    <row r="4" spans="1:7" ht="91" x14ac:dyDescent="0.3">
      <c r="A4" s="14" t="s">
        <v>287</v>
      </c>
      <c r="B4" s="14" t="s">
        <v>493</v>
      </c>
      <c r="C4" s="21"/>
      <c r="D4" s="21"/>
      <c r="E4" s="11">
        <f t="shared" ref="E4:E6" si="0">IF(C4="Meets",3,IF(C4="Exceeds",5,IF(C4="NA","",0)))</f>
        <v>0</v>
      </c>
      <c r="F4" s="11">
        <f t="shared" ref="F4:F6" si="1">IF(D4="Meets",3,IF(D4="Exceeds",5,IF(D4="NA","",0)))</f>
        <v>0</v>
      </c>
      <c r="G4" s="23"/>
    </row>
    <row r="5" spans="1:7" ht="39" x14ac:dyDescent="0.3">
      <c r="A5" s="14" t="s">
        <v>288</v>
      </c>
      <c r="B5" s="14" t="s">
        <v>448</v>
      </c>
      <c r="C5" s="21"/>
      <c r="D5" s="21"/>
      <c r="E5" s="11">
        <f t="shared" si="0"/>
        <v>0</v>
      </c>
      <c r="F5" s="11">
        <f t="shared" si="1"/>
        <v>0</v>
      </c>
      <c r="G5" s="23"/>
    </row>
    <row r="6" spans="1:7" ht="52" x14ac:dyDescent="0.3">
      <c r="A6" s="14" t="s">
        <v>289</v>
      </c>
      <c r="B6" s="14" t="s">
        <v>449</v>
      </c>
      <c r="C6" s="21"/>
      <c r="D6" s="21"/>
      <c r="E6" s="11">
        <f t="shared" si="0"/>
        <v>0</v>
      </c>
      <c r="F6" s="11">
        <f t="shared" si="1"/>
        <v>0</v>
      </c>
      <c r="G6" s="23"/>
    </row>
    <row r="7" spans="1:7" x14ac:dyDescent="0.3">
      <c r="A7" s="36" t="s">
        <v>290</v>
      </c>
      <c r="B7" s="37"/>
      <c r="C7" s="37"/>
      <c r="D7" s="38"/>
      <c r="G7" s="2" t="s">
        <v>430</v>
      </c>
    </row>
    <row r="8" spans="1:7" ht="26" x14ac:dyDescent="0.3">
      <c r="A8" s="14" t="s">
        <v>291</v>
      </c>
      <c r="B8" s="14" t="s">
        <v>292</v>
      </c>
      <c r="C8" s="21"/>
      <c r="D8" s="21"/>
      <c r="E8" s="11">
        <f t="shared" ref="E8:E12" si="2">IF(C8="Meets",3,IF(C8="Exceeds",5,IF(C8="NA","",0)))</f>
        <v>0</v>
      </c>
      <c r="F8" s="11">
        <f t="shared" ref="F8:F12" si="3">IF(D8="Meets",3,IF(D8="Exceeds",5,IF(D8="NA","",0)))</f>
        <v>0</v>
      </c>
      <c r="G8" s="23"/>
    </row>
    <row r="9" spans="1:7" ht="91" x14ac:dyDescent="0.3">
      <c r="A9" s="14" t="s">
        <v>293</v>
      </c>
      <c r="B9" s="14" t="s">
        <v>494</v>
      </c>
      <c r="C9" s="21"/>
      <c r="D9" s="21"/>
      <c r="E9" s="11">
        <f t="shared" si="2"/>
        <v>0</v>
      </c>
      <c r="F9" s="11">
        <f t="shared" si="3"/>
        <v>0</v>
      </c>
      <c r="G9" s="23"/>
    </row>
    <row r="10" spans="1:7" ht="39" x14ac:dyDescent="0.3">
      <c r="A10" s="14" t="s">
        <v>294</v>
      </c>
      <c r="B10" s="14" t="s">
        <v>295</v>
      </c>
      <c r="C10" s="21"/>
      <c r="D10" s="21"/>
      <c r="E10" s="11">
        <f t="shared" si="2"/>
        <v>0</v>
      </c>
      <c r="F10" s="11">
        <f t="shared" si="3"/>
        <v>0</v>
      </c>
      <c r="G10" s="23"/>
    </row>
    <row r="11" spans="1:7" ht="65" x14ac:dyDescent="0.3">
      <c r="A11" s="14" t="s">
        <v>296</v>
      </c>
      <c r="B11" s="31" t="s">
        <v>413</v>
      </c>
      <c r="C11" s="21"/>
      <c r="D11" s="21"/>
      <c r="E11" s="11">
        <f t="shared" si="2"/>
        <v>0</v>
      </c>
      <c r="F11" s="11">
        <f t="shared" si="3"/>
        <v>0</v>
      </c>
      <c r="G11" s="23"/>
    </row>
    <row r="12" spans="1:7" ht="39" x14ac:dyDescent="0.3">
      <c r="A12" s="14" t="s">
        <v>297</v>
      </c>
      <c r="B12" s="14" t="s">
        <v>495</v>
      </c>
      <c r="C12" s="21"/>
      <c r="D12" s="21"/>
      <c r="E12" s="11">
        <f t="shared" si="2"/>
        <v>0</v>
      </c>
      <c r="F12" s="11">
        <f t="shared" si="3"/>
        <v>0</v>
      </c>
      <c r="G12" s="23"/>
    </row>
    <row r="13" spans="1:7" x14ac:dyDescent="0.3">
      <c r="A13" s="36" t="s">
        <v>298</v>
      </c>
      <c r="B13" s="37"/>
      <c r="C13" s="37"/>
      <c r="D13" s="38"/>
      <c r="G13" s="2" t="s">
        <v>431</v>
      </c>
    </row>
    <row r="14" spans="1:7" x14ac:dyDescent="0.3">
      <c r="A14" s="14" t="s">
        <v>299</v>
      </c>
      <c r="B14" s="31" t="s">
        <v>300</v>
      </c>
      <c r="C14" s="21"/>
      <c r="D14" s="21"/>
      <c r="E14" s="11">
        <f t="shared" ref="E14:E16" si="4">IF(C14="Meets",3,IF(C14="Exceeds",5,IF(C14="NA","",0)))</f>
        <v>0</v>
      </c>
      <c r="F14" s="11">
        <f t="shared" ref="F14:F16" si="5">IF(D14="Meets",3,IF(D14="Exceeds",5,IF(D14="NA","",0)))</f>
        <v>0</v>
      </c>
      <c r="G14" s="23"/>
    </row>
    <row r="15" spans="1:7" ht="26" x14ac:dyDescent="0.3">
      <c r="A15" s="14" t="s">
        <v>301</v>
      </c>
      <c r="B15" s="14" t="s">
        <v>414</v>
      </c>
      <c r="C15" s="21"/>
      <c r="D15" s="21"/>
      <c r="E15" s="11">
        <f t="shared" si="4"/>
        <v>0</v>
      </c>
      <c r="F15" s="11">
        <f t="shared" si="5"/>
        <v>0</v>
      </c>
      <c r="G15" s="23"/>
    </row>
    <row r="16" spans="1:7" ht="26" x14ac:dyDescent="0.3">
      <c r="A16" s="14" t="s">
        <v>302</v>
      </c>
      <c r="B16" s="14" t="s">
        <v>303</v>
      </c>
      <c r="C16" s="21"/>
      <c r="D16" s="21"/>
      <c r="E16" s="11">
        <f t="shared" si="4"/>
        <v>0</v>
      </c>
      <c r="F16" s="11">
        <f t="shared" si="5"/>
        <v>0</v>
      </c>
      <c r="G16" s="23"/>
    </row>
    <row r="17" spans="1:7" x14ac:dyDescent="0.3">
      <c r="G17" s="26"/>
    </row>
    <row r="18" spans="1:7" x14ac:dyDescent="0.3">
      <c r="A18" s="16" t="s">
        <v>41</v>
      </c>
      <c r="B18" s="15" t="s">
        <v>304</v>
      </c>
      <c r="C18" s="5" t="str">
        <f>IF(E18=1,AVERAGE(E3:E6,E8:E12,E14:E16),"")</f>
        <v/>
      </c>
      <c r="D18" s="5" t="str">
        <f>IF(F18=1,AVERAGE(F3:F6,F8:F12,F14:F16),"")</f>
        <v/>
      </c>
      <c r="E18" s="5">
        <f>IF(SUM(E3:E6,E8:E12,E14:E16)&gt;0,1,0)</f>
        <v>0</v>
      </c>
      <c r="F18" s="5">
        <f>IF(SUM(F3:F6,F8:F12,F14:F16)&gt;0,1,0)</f>
        <v>0</v>
      </c>
      <c r="G18" s="25"/>
    </row>
    <row r="19" spans="1:7" x14ac:dyDescent="0.3">
      <c r="A19" s="16" t="s">
        <v>44</v>
      </c>
      <c r="C19" s="9" t="str">
        <f>IF(C18&lt;&gt;"",IF(C18&gt;=4.5,"Exceeds",IF(AND(C18&gt;=2.5,C18&lt;4.5),"Meets","Below")),"NA")</f>
        <v>NA</v>
      </c>
      <c r="D19" s="9" t="str">
        <f>IF(D18&lt;&gt;"",IF(D18&gt;=4.5,"Exceeds",IF(AND(D18&gt;=2.5,D18&lt;4.5),"Meets","Below")),"NA")</f>
        <v>NA</v>
      </c>
      <c r="G19" s="24"/>
    </row>
    <row r="20" spans="1:7" x14ac:dyDescent="0.3">
      <c r="A20" s="16" t="s">
        <v>43</v>
      </c>
      <c r="G20" s="24"/>
    </row>
    <row r="21" spans="1:7" x14ac:dyDescent="0.3">
      <c r="A21" s="16" t="s">
        <v>42</v>
      </c>
      <c r="G21" s="24"/>
    </row>
    <row r="22" spans="1:7" x14ac:dyDescent="0.3">
      <c r="G22" s="24"/>
    </row>
    <row r="23" spans="1:7" x14ac:dyDescent="0.3">
      <c r="G23" s="24"/>
    </row>
    <row r="24" spans="1:7" x14ac:dyDescent="0.3">
      <c r="G24" s="24"/>
    </row>
    <row r="25" spans="1:7" x14ac:dyDescent="0.3">
      <c r="G25" s="24"/>
    </row>
    <row r="26" spans="1:7" x14ac:dyDescent="0.3">
      <c r="G26" s="24"/>
    </row>
    <row r="27" spans="1:7" x14ac:dyDescent="0.3">
      <c r="G27" s="24"/>
    </row>
    <row r="28" spans="1:7" x14ac:dyDescent="0.3">
      <c r="G28" s="24"/>
    </row>
    <row r="29" spans="1:7" x14ac:dyDescent="0.3">
      <c r="G29" s="24"/>
    </row>
    <row r="30" spans="1:7" x14ac:dyDescent="0.3">
      <c r="G30" s="24"/>
    </row>
    <row r="31" spans="1:7" x14ac:dyDescent="0.3">
      <c r="G31" s="24"/>
    </row>
    <row r="32" spans="1:7" x14ac:dyDescent="0.3">
      <c r="G32" s="24"/>
    </row>
    <row r="33" spans="7:7" x14ac:dyDescent="0.3">
      <c r="G33" s="24"/>
    </row>
    <row r="34" spans="7:7" x14ac:dyDescent="0.3">
      <c r="G34" s="24"/>
    </row>
    <row r="35" spans="7:7" x14ac:dyDescent="0.3">
      <c r="G35" s="24"/>
    </row>
    <row r="36" spans="7:7" x14ac:dyDescent="0.3">
      <c r="G36" s="24"/>
    </row>
    <row r="37" spans="7:7" x14ac:dyDescent="0.3">
      <c r="G37" s="24"/>
    </row>
    <row r="38" spans="7:7" x14ac:dyDescent="0.3">
      <c r="G38" s="24"/>
    </row>
    <row r="39" spans="7:7" x14ac:dyDescent="0.3">
      <c r="G39" s="24"/>
    </row>
    <row r="40" spans="7:7" x14ac:dyDescent="0.3">
      <c r="G40" s="24"/>
    </row>
    <row r="41" spans="7:7" x14ac:dyDescent="0.3">
      <c r="G41" s="24"/>
    </row>
    <row r="42" spans="7:7" x14ac:dyDescent="0.3">
      <c r="G42" s="24"/>
    </row>
    <row r="43" spans="7:7" x14ac:dyDescent="0.3">
      <c r="G43" s="24"/>
    </row>
    <row r="44" spans="7:7" x14ac:dyDescent="0.3">
      <c r="G44" s="24"/>
    </row>
    <row r="45" spans="7:7" x14ac:dyDescent="0.3">
      <c r="G45" s="24"/>
    </row>
    <row r="46" spans="7:7" x14ac:dyDescent="0.3">
      <c r="G46" s="24"/>
    </row>
    <row r="47" spans="7:7" x14ac:dyDescent="0.3">
      <c r="G47" s="24"/>
    </row>
    <row r="48" spans="7:7" x14ac:dyDescent="0.3">
      <c r="G48" s="24"/>
    </row>
    <row r="49" spans="7:7" x14ac:dyDescent="0.3">
      <c r="G49" s="24"/>
    </row>
    <row r="50" spans="7:7" x14ac:dyDescent="0.3">
      <c r="G50" s="24"/>
    </row>
    <row r="51" spans="7:7" x14ac:dyDescent="0.3">
      <c r="G51" s="24"/>
    </row>
    <row r="52" spans="7:7" x14ac:dyDescent="0.3">
      <c r="G52" s="24"/>
    </row>
    <row r="53" spans="7:7" x14ac:dyDescent="0.3">
      <c r="G53" s="24"/>
    </row>
    <row r="54" spans="7:7" x14ac:dyDescent="0.3">
      <c r="G54" s="24"/>
    </row>
    <row r="55" spans="7:7" x14ac:dyDescent="0.3">
      <c r="G55" s="24"/>
    </row>
    <row r="56" spans="7:7" x14ac:dyDescent="0.3">
      <c r="G56" s="24"/>
    </row>
    <row r="57" spans="7:7" x14ac:dyDescent="0.3">
      <c r="G57" s="24"/>
    </row>
    <row r="58" spans="7:7" x14ac:dyDescent="0.3">
      <c r="G58" s="24"/>
    </row>
    <row r="59" spans="7:7" x14ac:dyDescent="0.3">
      <c r="G59" s="24"/>
    </row>
    <row r="60" spans="7:7" x14ac:dyDescent="0.3">
      <c r="G60" s="24"/>
    </row>
  </sheetData>
  <sheetProtection sheet="1" objects="1" scenarios="1" selectLockedCells="1"/>
  <mergeCells count="3">
    <mergeCell ref="A2:D2"/>
    <mergeCell ref="A7:D7"/>
    <mergeCell ref="A13:D13"/>
  </mergeCells>
  <dataValidations count="2">
    <dataValidation type="list" allowBlank="1" showInputMessage="1" showErrorMessage="1" errorTitle="Invalid Entry" error="Please select a value from the drop-down list" sqref="C3:D6 C8:D12 C14:D16">
      <formula1>Expectations</formula1>
    </dataValidation>
    <dataValidation type="list" allowBlank="1" showInputMessage="1" showErrorMessage="1" sqref="G2:G16">
      <formula1>Courses</formula1>
    </dataValidation>
  </dataValidations>
  <pageMargins left="0.2" right="0.2" top="0.75" bottom="0.5" header="0.3" footer="0.3"/>
  <pageSetup paperSize="5" orientation="landscape" r:id="rId1"/>
  <headerFooter>
    <oddHeader>&amp;LCompetency Unit: 8.0 Managing&amp;C&amp;"-,Bold"&amp;12Project Manager Competency Assessment</oddHeader>
    <oddFooter>&amp;R&amp;9Page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Instructions</vt:lpstr>
      <vt:lpstr>Initiating</vt:lpstr>
      <vt:lpstr>Planning</vt:lpstr>
      <vt:lpstr>Executing</vt:lpstr>
      <vt:lpstr>Monitoring</vt:lpstr>
      <vt:lpstr>Closing</vt:lpstr>
      <vt:lpstr>Communicating</vt:lpstr>
      <vt:lpstr>Leading</vt:lpstr>
      <vt:lpstr>Managing</vt:lpstr>
      <vt:lpstr>Cognitive</vt:lpstr>
      <vt:lpstr>Effectiveness</vt:lpstr>
      <vt:lpstr>Professionalism</vt:lpstr>
      <vt:lpstr>Totals</vt:lpstr>
      <vt:lpstr>DataValues</vt:lpstr>
      <vt:lpstr>Courses</vt:lpstr>
      <vt:lpstr>Expectations</vt:lpstr>
      <vt:lpstr>Closing!Print_Area</vt:lpstr>
      <vt:lpstr>Cognitive!Print_Area</vt:lpstr>
      <vt:lpstr>Communicating!Print_Area</vt:lpstr>
      <vt:lpstr>Effectiveness!Print_Area</vt:lpstr>
      <vt:lpstr>Executing!Print_Area</vt:lpstr>
      <vt:lpstr>Initiating!Print_Area</vt:lpstr>
      <vt:lpstr>Leading!Print_Area</vt:lpstr>
      <vt:lpstr>Managing!Print_Area</vt:lpstr>
      <vt:lpstr>Monitoring!Print_Area</vt:lpstr>
      <vt:lpstr>Planning!Print_Area</vt:lpstr>
      <vt:lpstr>Professionalism!Print_Area</vt:lpstr>
      <vt:lpstr>Closing!Print_Titles</vt:lpstr>
      <vt:lpstr>Cognitive!Print_Titles</vt:lpstr>
      <vt:lpstr>Communicating!Print_Titles</vt:lpstr>
      <vt:lpstr>Effectiveness!Print_Titles</vt:lpstr>
      <vt:lpstr>Executing!Print_Titles</vt:lpstr>
      <vt:lpstr>Initiating!Print_Titles</vt:lpstr>
      <vt:lpstr>Leading!Print_Titles</vt:lpstr>
      <vt:lpstr>Managing!Print_Titles</vt:lpstr>
      <vt:lpstr>Monitoring!Print_Titles</vt:lpstr>
      <vt:lpstr>Planning!Print_Titles</vt:lpstr>
      <vt:lpstr>Professionalism!Print_Titles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2015-08-28T13:58:46Z</dcterms:modified>
</cp:coreProperties>
</file>